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KASUBBID PERENCANAAN\2025\POKIR DPRD RKPD 2026\REKAP POKIR DPRD 2026 PENYESUAIAN\"/>
    </mc:Choice>
  </mc:AlternateContent>
  <xr:revisionPtr revIDLastSave="0" documentId="13_ncr:1_{BE69C91A-F8E8-47DE-B15D-33238B96BDDF}" xr6:coauthVersionLast="47" xr6:coauthVersionMax="47" xr10:uidLastSave="{00000000-0000-0000-0000-000000000000}"/>
  <bookViews>
    <workbookView xWindow="-98" yWindow="-98" windowWidth="21795" windowHeight="13335" firstSheet="28" activeTab="30" xr2:uid="{CD0E0F5B-0A3B-4CCF-A3E9-E91901F19007}"/>
  </bookViews>
  <sheets>
    <sheet name="GUSTI RZKY" sheetId="31" r:id="rId1"/>
    <sheet name="NENI" sheetId="32" r:id="rId2"/>
    <sheet name="WINDI" sheetId="33" r:id="rId3"/>
    <sheet name="M SYAHRIAL" sheetId="1" r:id="rId4"/>
    <sheet name="H RONAULI" sheetId="2" r:id="rId5"/>
    <sheet name="M RIZAL SIREGAR" sheetId="3" r:id="rId6"/>
    <sheet name="SISKA MONALISA" sheetId="4" r:id="rId7"/>
    <sheet name="HINDERA WAHYUDIN" sheetId="5" r:id="rId8"/>
    <sheet name="TARMIDI" sheetId="6" r:id="rId9"/>
    <sheet name="MAHMUD SIRRIE" sheetId="7" r:id="rId10"/>
    <sheet name="H MUNAJI" sheetId="8" r:id="rId11"/>
    <sheet name="DICKY EKA PUTRA" sheetId="9" r:id="rId12"/>
    <sheet name="EMI LASARI" sheetId="10" r:id="rId13"/>
    <sheet name="H NURKHAILIS" sheetId="11" r:id="rId14"/>
    <sheet name="INTAN" sheetId="12" r:id="rId15"/>
    <sheet name="LIANA" sheetId="13" r:id="rId16"/>
    <sheet name="Ir. SYAMSURI" sheetId="14" r:id="rId17"/>
    <sheet name="SUKARDI" sheetId="17" r:id="rId18"/>
    <sheet name="Ir.H.BASKORO" sheetId="18" r:id="rId19"/>
    <sheet name="QOMAL" sheetId="19" r:id="rId20"/>
    <sheet name="EMIR" sheetId="15" r:id="rId21"/>
    <sheet name="Hj. KHAIRIAH" sheetId="16" r:id="rId22"/>
    <sheet name="MARDIANA" sheetId="23" r:id="rId23"/>
    <sheet name="RIRIK" sheetId="24" r:id="rId24"/>
    <sheet name="Drh. H. EKO" sheetId="25" r:id="rId25"/>
    <sheet name="JON ROBERT" sheetId="26" r:id="rId26"/>
    <sheet name="HM FAUZAN" sheetId="27" r:id="rId27"/>
    <sheet name="SARTOMO" sheetId="28" r:id="rId28"/>
    <sheet name="H SLAMET RIYANTO" sheetId="29" r:id="rId29"/>
    <sheet name="TAUFIK RACHMAN" sheetId="30" r:id="rId30"/>
    <sheet name="DPUPR" sheetId="35" r:id="rId31"/>
    <sheet name="DINAS LH" sheetId="36" r:id="rId32"/>
    <sheet name="DINAS PERKIM" sheetId="37" r:id="rId33"/>
    <sheet name="SETDAKO BAG KESRA" sheetId="38" r:id="rId34"/>
    <sheet name="DISKOMINFO" sheetId="39" r:id="rId35"/>
    <sheet name="DISPORABUDPAR" sheetId="40" r:id="rId36"/>
    <sheet name="DISDIK" sheetId="41" r:id="rId37"/>
    <sheet name="DISDAGPERIN" sheetId="42" r:id="rId38"/>
    <sheet name="DKP3" sheetId="43" r:id="rId39"/>
    <sheet name="DP3APMP2KB" sheetId="45" r:id="rId40"/>
    <sheet name="DISHUB" sheetId="44" r:id="rId41"/>
    <sheet name="DINKOP UKM NAKER" sheetId="46" r:id="rId42"/>
    <sheet name="DINSOS" sheetId="51" r:id="rId43"/>
    <sheet name="SATPOL PP" sheetId="54" r:id="rId44"/>
    <sheet name="KEL. SUNGAI ULIN" sheetId="56" r:id="rId45"/>
  </sheets>
  <definedNames>
    <definedName name="_xlnm._FilterDatabase" localSheetId="11" hidden="1">'DICKY EKA PUTRA'!$A$7:$G$20</definedName>
    <definedName name="_xlnm._FilterDatabase" localSheetId="31" hidden="1">'DINAS LH'!$D$1:$D$33</definedName>
    <definedName name="_xlnm._FilterDatabase" localSheetId="38" hidden="1">'DKP3'!$A$3:$I$11</definedName>
    <definedName name="_xlnm._FilterDatabase" localSheetId="30" hidden="1">DPUPR!$D$1:$D$114</definedName>
    <definedName name="_xlnm._FilterDatabase" localSheetId="24" hidden="1">'Drh. H. EKO'!$A$7:$G$15</definedName>
    <definedName name="_xlnm._FilterDatabase" localSheetId="12" hidden="1">'EMI LASARI'!$B$7:$H$11</definedName>
    <definedName name="_xlnm._FilterDatabase" localSheetId="20" hidden="1">EMIR!$A$7:$G$25</definedName>
    <definedName name="_xlnm._FilterDatabase" localSheetId="0" hidden="1">'GUSTI RZKY'!$B$1:$B$33</definedName>
    <definedName name="_xlnm._FilterDatabase" localSheetId="10" hidden="1">'H MUNAJI'!$A$7:$G$29</definedName>
    <definedName name="_xlnm._FilterDatabase" localSheetId="13" hidden="1">'H NURKHAILIS'!$A$8:$G$25</definedName>
    <definedName name="_xlnm._FilterDatabase" localSheetId="4" hidden="1">'H RONAULI'!$A$7:$G$22</definedName>
    <definedName name="_xlnm._FilterDatabase" localSheetId="28" hidden="1">'H SLAMET RIYANTO'!$A$7:$G$38</definedName>
    <definedName name="_xlnm._FilterDatabase" localSheetId="7" hidden="1">'HINDERA WAHYUDIN'!$A$7:$H$16</definedName>
    <definedName name="_xlnm._FilterDatabase" localSheetId="21" hidden="1">'Hj. KHAIRIAH'!$B$5:$H$15</definedName>
    <definedName name="_xlnm._FilterDatabase" localSheetId="26" hidden="1">'HM FAUZAN'!$A$7:$G$22</definedName>
    <definedName name="_xlnm._FilterDatabase" localSheetId="14" hidden="1">INTAN!$A$8:$G$31</definedName>
    <definedName name="_xlnm._FilterDatabase" localSheetId="16" hidden="1">'Ir. SYAMSURI'!$A$1:$F$18</definedName>
    <definedName name="_xlnm._FilterDatabase" localSheetId="18" hidden="1">'Ir.H.BASKORO'!$A$8:$G$27</definedName>
    <definedName name="_xlnm._FilterDatabase" localSheetId="25" hidden="1">'JON ROBERT'!$A$7:$G$22</definedName>
    <definedName name="_xlnm._FilterDatabase" localSheetId="15" hidden="1">LIANA!$A$8:$G$21</definedName>
    <definedName name="_xlnm._FilterDatabase" localSheetId="5" hidden="1">'M RIZAL SIREGAR'!$B$7:$H$17</definedName>
    <definedName name="_xlnm._FilterDatabase" localSheetId="3" hidden="1">'M SYAHRIAL'!$B$1:$B$43</definedName>
    <definedName name="_xlnm._FilterDatabase" localSheetId="9" hidden="1">'MAHMUD SIRRIE'!$A$7:$G$26</definedName>
    <definedName name="_xlnm._FilterDatabase" localSheetId="22" hidden="1">MARDIANA!$A$7:$G$31</definedName>
    <definedName name="_xlnm._FilterDatabase" localSheetId="1" hidden="1">NENI!$B$1:$B$40</definedName>
    <definedName name="_xlnm._FilterDatabase" localSheetId="19" hidden="1">QOMAL!$B$7:$H$30</definedName>
    <definedName name="_xlnm._FilterDatabase" localSheetId="23" hidden="1">RIRIK!$A$7:$G$22</definedName>
    <definedName name="_xlnm._FilterDatabase" localSheetId="27" hidden="1">SARTOMO!$A$7:$G$16</definedName>
    <definedName name="_xlnm._FilterDatabase" localSheetId="6" hidden="1">'SISKA MONALISA'!$A$7:$G$26</definedName>
    <definedName name="_xlnm._FilterDatabase" localSheetId="17" hidden="1">SUKARDI!$A$8:$G$24</definedName>
    <definedName name="_xlnm._FilterDatabase" localSheetId="8" hidden="1">TARMIDI!$B$7:$H$30</definedName>
    <definedName name="_xlnm._FilterDatabase" localSheetId="29" hidden="1">'TAUFIK RACHMAN'!$A$7:$G$16</definedName>
    <definedName name="_xlnm._FilterDatabase" localSheetId="2" hidden="1">WINDI!$B$1:$B$33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38" l="1"/>
  <c r="H38" i="43" l="1"/>
  <c r="H231" i="37"/>
  <c r="H107" i="35"/>
  <c r="P105" i="35"/>
  <c r="N220" i="37"/>
  <c r="Q220" i="37" s="1"/>
  <c r="N219" i="37"/>
  <c r="Q219" i="37" s="1"/>
  <c r="N218" i="37"/>
  <c r="Q218" i="37" s="1"/>
  <c r="N217" i="37"/>
  <c r="Q217" i="37" s="1"/>
  <c r="N216" i="37"/>
  <c r="Q216" i="37" s="1"/>
  <c r="N215" i="37"/>
  <c r="Q215" i="37" s="1"/>
  <c r="Q214" i="37"/>
  <c r="Q213" i="37"/>
  <c r="Q212" i="37"/>
  <c r="Q211" i="37"/>
  <c r="Q210" i="37"/>
  <c r="M209" i="37"/>
  <c r="Q209" i="37" s="1"/>
  <c r="Q208" i="37"/>
  <c r="O207" i="37"/>
  <c r="Q207" i="37" s="1"/>
  <c r="K206" i="37"/>
  <c r="Q206" i="37" s="1"/>
  <c r="O205" i="37"/>
  <c r="Q205" i="37" s="1"/>
  <c r="N204" i="37"/>
  <c r="Q204" i="37" s="1"/>
  <c r="N203" i="37"/>
  <c r="Q203" i="37" s="1"/>
  <c r="N202" i="37"/>
  <c r="Q202" i="37" s="1"/>
  <c r="Q201" i="37"/>
  <c r="N200" i="37"/>
  <c r="Q200" i="37" s="1"/>
  <c r="N199" i="37"/>
  <c r="Q199" i="37" s="1"/>
  <c r="O198" i="37"/>
  <c r="Q198" i="37" s="1"/>
  <c r="P197" i="37"/>
  <c r="Q196" i="37"/>
  <c r="O195" i="37"/>
  <c r="Q195" i="37" s="1"/>
  <c r="O194" i="37"/>
  <c r="Q194" i="37" s="1"/>
  <c r="M193" i="37"/>
  <c r="Q193" i="37" s="1"/>
  <c r="M192" i="37"/>
  <c r="Q192" i="37" s="1"/>
  <c r="M191" i="37"/>
  <c r="Q191" i="37" s="1"/>
  <c r="N190" i="37"/>
  <c r="Q190" i="37" s="1"/>
  <c r="N189" i="37"/>
  <c r="Q189" i="37" s="1"/>
  <c r="N188" i="37"/>
  <c r="Q188" i="37" s="1"/>
  <c r="N187" i="37"/>
  <c r="Q187" i="37" s="1"/>
  <c r="N186" i="37"/>
  <c r="Q186" i="37" s="1"/>
  <c r="Q185" i="37"/>
  <c r="N184" i="37"/>
  <c r="Q184" i="37" s="1"/>
  <c r="N183" i="37"/>
  <c r="Q183" i="37" s="1"/>
  <c r="N182" i="37"/>
  <c r="Q182" i="37" s="1"/>
  <c r="M181" i="37"/>
  <c r="Q181" i="37" s="1"/>
  <c r="N180" i="37"/>
  <c r="Q180" i="37" s="1"/>
  <c r="O179" i="37"/>
  <c r="Q179" i="37" s="1"/>
  <c r="N178" i="37"/>
  <c r="Q178" i="37" s="1"/>
  <c r="Q177" i="37"/>
  <c r="N176" i="37"/>
  <c r="Q176" i="37" s="1"/>
  <c r="L175" i="37"/>
  <c r="Q175" i="37" s="1"/>
  <c r="L174" i="37"/>
  <c r="Q174" i="37" s="1"/>
  <c r="O173" i="37"/>
  <c r="Q173" i="37" s="1"/>
  <c r="O172" i="37"/>
  <c r="Q172" i="37" s="1"/>
  <c r="M171" i="37"/>
  <c r="Q171" i="37" s="1"/>
  <c r="Q170" i="37"/>
  <c r="M169" i="37"/>
  <c r="Q169" i="37" s="1"/>
  <c r="Q168" i="37"/>
  <c r="Q167" i="37"/>
  <c r="M166" i="37"/>
  <c r="Q166" i="37" s="1"/>
  <c r="N165" i="37"/>
  <c r="Q165" i="37" s="1"/>
  <c r="N164" i="37"/>
  <c r="Q164" i="37" s="1"/>
  <c r="N163" i="37"/>
  <c r="Q163" i="37" s="1"/>
  <c r="N162" i="37"/>
  <c r="Q162" i="37" s="1"/>
  <c r="O161" i="37"/>
  <c r="Q161" i="37" s="1"/>
  <c r="Q160" i="37"/>
  <c r="O159" i="37"/>
  <c r="Q159" i="37" s="1"/>
  <c r="L158" i="37"/>
  <c r="Q158" i="37" s="1"/>
  <c r="K157" i="37"/>
  <c r="Q157" i="37" s="1"/>
  <c r="O156" i="37"/>
  <c r="Q156" i="37" s="1"/>
  <c r="Q155" i="37"/>
  <c r="M154" i="37"/>
  <c r="Q154" i="37" s="1"/>
  <c r="K153" i="37"/>
  <c r="Q153" i="37" s="1"/>
  <c r="M152" i="37"/>
  <c r="Q152" i="37" s="1"/>
  <c r="Q151" i="37"/>
  <c r="O150" i="37"/>
  <c r="Q150" i="37" s="1"/>
  <c r="N149" i="37"/>
  <c r="Q149" i="37" s="1"/>
  <c r="N148" i="37"/>
  <c r="Q148" i="37" s="1"/>
  <c r="L147" i="37"/>
  <c r="Q147" i="37" s="1"/>
  <c r="P146" i="37"/>
  <c r="Q145" i="37"/>
  <c r="N144" i="37"/>
  <c r="Q144" i="37" s="1"/>
  <c r="N143" i="37"/>
  <c r="Q143" i="37" s="1"/>
  <c r="L142" i="37"/>
  <c r="Q142" i="37" s="1"/>
  <c r="N141" i="37"/>
  <c r="Q141" i="37" s="1"/>
  <c r="N140" i="37"/>
  <c r="Q140" i="37" s="1"/>
  <c r="Q139" i="37"/>
  <c r="L138" i="37"/>
  <c r="Q138" i="37" s="1"/>
  <c r="L137" i="37"/>
  <c r="Q137" i="37" s="1"/>
  <c r="N136" i="37"/>
  <c r="Q136" i="37" s="1"/>
  <c r="M135" i="37"/>
  <c r="Q135" i="37" s="1"/>
  <c r="N134" i="37"/>
  <c r="Q134" i="37" s="1"/>
  <c r="N133" i="37"/>
  <c r="Q133" i="37" s="1"/>
  <c r="N132" i="37"/>
  <c r="Q132" i="37" s="1"/>
  <c r="Q131" i="37"/>
  <c r="N130" i="37"/>
  <c r="Q130" i="37" s="1"/>
  <c r="N129" i="37"/>
  <c r="Q129" i="37" s="1"/>
  <c r="N128" i="37"/>
  <c r="Q128" i="37" s="1"/>
  <c r="L127" i="37"/>
  <c r="Q127" i="37" s="1"/>
  <c r="L126" i="37"/>
  <c r="Q126" i="37" s="1"/>
  <c r="Q125" i="37"/>
  <c r="M124" i="37"/>
  <c r="Q124" i="37" s="1"/>
  <c r="N123" i="37"/>
  <c r="Q123" i="37" s="1"/>
  <c r="Q122" i="37"/>
  <c r="M121" i="37"/>
  <c r="Q121" i="37" s="1"/>
  <c r="M120" i="37"/>
  <c r="Q120" i="37" s="1"/>
  <c r="M119" i="37"/>
  <c r="Q119" i="37" s="1"/>
  <c r="L118" i="37"/>
  <c r="Q118" i="37" s="1"/>
  <c r="L117" i="37"/>
  <c r="Q117" i="37" s="1"/>
  <c r="Q116" i="37"/>
  <c r="N115" i="37"/>
  <c r="Q115" i="37" s="1"/>
  <c r="L114" i="37"/>
  <c r="Q114" i="37" s="1"/>
  <c r="O113" i="37"/>
  <c r="Q113" i="37" s="1"/>
  <c r="O112" i="37"/>
  <c r="Q112" i="37" s="1"/>
  <c r="Q111" i="37"/>
  <c r="M110" i="37"/>
  <c r="Q110" i="37" s="1"/>
  <c r="N109" i="37"/>
  <c r="Q109" i="37" s="1"/>
  <c r="N108" i="37"/>
  <c r="Q108" i="37" s="1"/>
  <c r="Q107" i="37"/>
  <c r="M106" i="37"/>
  <c r="Q106" i="37" s="1"/>
  <c r="N105" i="37"/>
  <c r="Q105" i="37" s="1"/>
  <c r="N104" i="37"/>
  <c r="Q104" i="37" s="1"/>
  <c r="N103" i="37"/>
  <c r="Q103" i="37" s="1"/>
  <c r="N102" i="37"/>
  <c r="Q102" i="37" s="1"/>
  <c r="N101" i="37"/>
  <c r="Q101" i="37" s="1"/>
  <c r="L100" i="37"/>
  <c r="Q100" i="37" s="1"/>
  <c r="N99" i="37"/>
  <c r="Q99" i="37" s="1"/>
  <c r="N98" i="37"/>
  <c r="Q98" i="37" s="1"/>
  <c r="N97" i="37"/>
  <c r="Q97" i="37" s="1"/>
  <c r="L96" i="37"/>
  <c r="Q96" i="37" s="1"/>
  <c r="N95" i="37"/>
  <c r="Q95" i="37" s="1"/>
  <c r="M94" i="37"/>
  <c r="Q94" i="37" s="1"/>
  <c r="Q93" i="37"/>
  <c r="N92" i="37"/>
  <c r="Q92" i="37" s="1"/>
  <c r="M91" i="37"/>
  <c r="Q91" i="37" s="1"/>
  <c r="N90" i="37"/>
  <c r="Q90" i="37" s="1"/>
  <c r="N89" i="37"/>
  <c r="Q89" i="37" s="1"/>
  <c r="N88" i="37"/>
  <c r="Q88" i="37" s="1"/>
  <c r="M87" i="37"/>
  <c r="Q87" i="37" s="1"/>
  <c r="N86" i="37"/>
  <c r="Q86" i="37" s="1"/>
  <c r="N85" i="37"/>
  <c r="Q85" i="37" s="1"/>
  <c r="M84" i="37"/>
  <c r="Q84" i="37" s="1"/>
  <c r="N83" i="37"/>
  <c r="Q83" i="37" s="1"/>
  <c r="Q82" i="37"/>
  <c r="M81" i="37"/>
  <c r="Q81" i="37" s="1"/>
  <c r="M80" i="37"/>
  <c r="Q80" i="37" s="1"/>
  <c r="M79" i="37"/>
  <c r="Q79" i="37" s="1"/>
  <c r="M78" i="37"/>
  <c r="Q78" i="37" s="1"/>
  <c r="M77" i="37"/>
  <c r="Q77" i="37" s="1"/>
  <c r="M76" i="37"/>
  <c r="Q76" i="37" s="1"/>
  <c r="N75" i="37"/>
  <c r="Q75" i="37" s="1"/>
  <c r="N74" i="37"/>
  <c r="Q74" i="37" s="1"/>
  <c r="N73" i="37"/>
  <c r="Q73" i="37" s="1"/>
  <c r="N72" i="37"/>
  <c r="Q72" i="37" s="1"/>
  <c r="N71" i="37"/>
  <c r="Q71" i="37" s="1"/>
  <c r="Q70" i="37"/>
  <c r="O69" i="37"/>
  <c r="Q69" i="37" s="1"/>
  <c r="Q68" i="37"/>
  <c r="M67" i="37"/>
  <c r="Q67" i="37" s="1"/>
  <c r="L66" i="37"/>
  <c r="Q66" i="37" s="1"/>
  <c r="L65" i="37"/>
  <c r="Q65" i="37" s="1"/>
  <c r="N64" i="37"/>
  <c r="Q64" i="37" s="1"/>
  <c r="L63" i="37"/>
  <c r="Q63" i="37" s="1"/>
  <c r="Q62" i="37"/>
  <c r="M61" i="37"/>
  <c r="Q61" i="37" s="1"/>
  <c r="M60" i="37"/>
  <c r="Q60" i="37" s="1"/>
  <c r="L59" i="37"/>
  <c r="Q59" i="37" s="1"/>
  <c r="N58" i="37"/>
  <c r="Q58" i="37" s="1"/>
  <c r="N57" i="37"/>
  <c r="Q57" i="37" s="1"/>
  <c r="N56" i="37"/>
  <c r="Q56" i="37" s="1"/>
  <c r="N55" i="37"/>
  <c r="Q55" i="37" s="1"/>
  <c r="N54" i="37"/>
  <c r="Q54" i="37" s="1"/>
  <c r="N53" i="37"/>
  <c r="Q53" i="37" s="1"/>
  <c r="N52" i="37"/>
  <c r="Q52" i="37" s="1"/>
  <c r="M51" i="37"/>
  <c r="Q51" i="37" s="1"/>
  <c r="M50" i="37"/>
  <c r="Q50" i="37" s="1"/>
  <c r="K49" i="37"/>
  <c r="Q49" i="37" s="1"/>
  <c r="K48" i="37"/>
  <c r="Q48" i="37" s="1"/>
  <c r="L47" i="37"/>
  <c r="Q47" i="37" s="1"/>
  <c r="Q46" i="37"/>
  <c r="L45" i="37"/>
  <c r="Q45" i="37" s="1"/>
  <c r="Q44" i="37"/>
  <c r="N43" i="37"/>
  <c r="Q43" i="37" s="1"/>
  <c r="N42" i="37"/>
  <c r="Q42" i="37" s="1"/>
  <c r="N41" i="37"/>
  <c r="Q41" i="37" s="1"/>
  <c r="N40" i="37"/>
  <c r="Q40" i="37" s="1"/>
  <c r="L39" i="37"/>
  <c r="Q39" i="37" s="1"/>
  <c r="L38" i="37"/>
  <c r="Q38" i="37" s="1"/>
  <c r="O37" i="37"/>
  <c r="Q37" i="37" s="1"/>
  <c r="M36" i="37"/>
  <c r="Q36" i="37" s="1"/>
  <c r="M35" i="37"/>
  <c r="Q35" i="37" s="1"/>
  <c r="M34" i="37"/>
  <c r="Q34" i="37" s="1"/>
  <c r="Q33" i="37"/>
  <c r="N32" i="37"/>
  <c r="Q32" i="37" s="1"/>
  <c r="M31" i="37"/>
  <c r="Q31" i="37" s="1"/>
  <c r="L30" i="37"/>
  <c r="Q30" i="37" s="1"/>
  <c r="Q29" i="37"/>
  <c r="N28" i="37"/>
  <c r="Q28" i="37" s="1"/>
  <c r="M27" i="37"/>
  <c r="Q27" i="37" s="1"/>
  <c r="N26" i="37"/>
  <c r="Q26" i="37" s="1"/>
  <c r="Q25" i="37"/>
  <c r="L24" i="37"/>
  <c r="Q24" i="37" s="1"/>
  <c r="N23" i="37"/>
  <c r="Q23" i="37" s="1"/>
  <c r="N22" i="37"/>
  <c r="Q22" i="37" s="1"/>
  <c r="L21" i="37"/>
  <c r="Q21" i="37" s="1"/>
  <c r="N20" i="37"/>
  <c r="Q20" i="37" s="1"/>
  <c r="N19" i="37"/>
  <c r="Q19" i="37" s="1"/>
  <c r="N18" i="37"/>
  <c r="Q18" i="37" s="1"/>
  <c r="N17" i="37"/>
  <c r="Q17" i="37" s="1"/>
  <c r="N16" i="37"/>
  <c r="Q16" i="37" s="1"/>
  <c r="N15" i="37"/>
  <c r="Q15" i="37" s="1"/>
  <c r="N14" i="37"/>
  <c r="Q14" i="37" s="1"/>
  <c r="N13" i="37"/>
  <c r="Q13" i="37" s="1"/>
  <c r="L12" i="37"/>
  <c r="Q12" i="37" s="1"/>
  <c r="L11" i="37"/>
  <c r="Q11" i="37" s="1"/>
  <c r="L10" i="37"/>
  <c r="Q10" i="37" s="1"/>
  <c r="Q9" i="37"/>
  <c r="M8" i="37"/>
  <c r="Q8" i="37" s="1"/>
  <c r="M7" i="37"/>
  <c r="Q7" i="37" s="1"/>
  <c r="M6" i="37"/>
  <c r="Q6" i="37" s="1"/>
  <c r="M5" i="37"/>
  <c r="Q5" i="37" s="1"/>
  <c r="M4" i="37"/>
  <c r="Q4" i="37" s="1"/>
  <c r="P231" i="37" l="1"/>
  <c r="D239" i="37" s="1"/>
  <c r="K231" i="37"/>
  <c r="L231" i="37"/>
  <c r="D235" i="37" s="1"/>
  <c r="M231" i="37"/>
  <c r="D236" i="37" s="1"/>
  <c r="N231" i="37"/>
  <c r="D237" i="37" s="1"/>
  <c r="O231" i="37"/>
  <c r="D238" i="37" s="1"/>
  <c r="D234" i="37" l="1"/>
  <c r="D240" i="37" s="1"/>
  <c r="P232" i="37"/>
  <c r="Q231" i="37"/>
  <c r="H66" i="40" l="1"/>
  <c r="H6" i="56" l="1"/>
  <c r="H23" i="41" l="1"/>
  <c r="H26" i="45"/>
  <c r="F11" i="45"/>
  <c r="F19" i="38" l="1"/>
  <c r="H33" i="36" l="1"/>
  <c r="H110" i="35" s="1"/>
  <c r="F18" i="14" l="1"/>
  <c r="G22" i="9"/>
  <c r="H112" i="35" l="1"/>
  <c r="H22" i="46" l="1"/>
  <c r="H8" i="51" l="1"/>
  <c r="H6" i="54"/>
  <c r="H10" i="39"/>
  <c r="H24" i="10"/>
  <c r="G24" i="26"/>
  <c r="G28" i="4" l="1"/>
  <c r="G40" i="32" l="1"/>
  <c r="G35" i="31"/>
  <c r="H6" i="44" l="1"/>
  <c r="H8" i="42"/>
  <c r="H114" i="35" l="1"/>
  <c r="G21" i="33" l="1"/>
  <c r="G25" i="32"/>
  <c r="G18" i="30"/>
  <c r="G24" i="27"/>
  <c r="G17" i="25"/>
  <c r="G22" i="24"/>
  <c r="G31" i="23"/>
  <c r="G25" i="11"/>
  <c r="H20" i="16"/>
  <c r="G25" i="15"/>
  <c r="H30" i="19"/>
  <c r="G27" i="18"/>
  <c r="G22" i="17"/>
  <c r="G21" i="13"/>
  <c r="G31" i="12"/>
  <c r="G31" i="8"/>
  <c r="G28" i="7"/>
  <c r="H32" i="6"/>
  <c r="G18" i="5"/>
  <c r="H19" i="3"/>
  <c r="G24" i="2"/>
  <c r="G24" i="1"/>
  <c r="G21" i="31"/>
  <c r="G38" i="29"/>
  <c r="S12" i="16"/>
  <c r="S10" i="16"/>
  <c r="S9" i="16"/>
  <c r="S6" i="16"/>
  <c r="S19" i="16" s="1"/>
  <c r="F13" i="16"/>
  <c r="F11" i="16"/>
  <c r="F21" i="10" l="1"/>
</calcChain>
</file>

<file path=xl/sharedStrings.xml><?xml version="1.0" encoding="utf-8"?>
<sst xmlns="http://schemas.openxmlformats.org/spreadsheetml/2006/main" count="5439" uniqueCount="1201">
  <si>
    <t>USULAN POKIR TAHUN 2026</t>
  </si>
  <si>
    <t>NAMA ANGGOTA DPRD</t>
  </si>
  <si>
    <t>: MUHAMMAD SYAHRIAL, S.I.Kom</t>
  </si>
  <si>
    <t xml:space="preserve">KOMISI </t>
  </si>
  <si>
    <t>: III</t>
  </si>
  <si>
    <t>BIDANG</t>
  </si>
  <si>
    <t>: INFRASTUKTUR &amp; PEMBANGUNAN</t>
  </si>
  <si>
    <t>POKIR TAHUN 2026</t>
  </si>
  <si>
    <t>No</t>
  </si>
  <si>
    <t>SKPD TUJUAN</t>
  </si>
  <si>
    <t>PERMASALAHAN</t>
  </si>
  <si>
    <t>LOKASI</t>
  </si>
  <si>
    <t>VOLUME</t>
  </si>
  <si>
    <t>SATUAN</t>
  </si>
  <si>
    <t>PERKIRAAN DANA</t>
  </si>
  <si>
    <t>1.</t>
  </si>
  <si>
    <t>DINAS PUPR</t>
  </si>
  <si>
    <t>DRAINASE</t>
  </si>
  <si>
    <t>JALAN TRANSAD BLOK A RT.07/RW.03 PALAM CEMPAKA</t>
  </si>
  <si>
    <r>
      <t>METER</t>
    </r>
    <r>
      <rPr>
        <sz val="11"/>
        <color theme="1"/>
        <rFont val="Aptos Narrow"/>
        <family val="2"/>
      </rPr>
      <t>²</t>
    </r>
  </si>
  <si>
    <t>2.</t>
  </si>
  <si>
    <t>DISPERKIM</t>
  </si>
  <si>
    <t>PAVING</t>
  </si>
  <si>
    <t>JALAN TRANSAD BLOK C RT.09/RW.03 PALAM CEMPAKA</t>
  </si>
  <si>
    <t>METER²</t>
  </si>
  <si>
    <t>3.</t>
  </si>
  <si>
    <t>PAVING JALAN (MENUJU PEMAKAMAN)</t>
  </si>
  <si>
    <t>DESA SUNGAI ABIT RT.29/RW.09 KEL.CEMPAKA KEC.CEMPAKA</t>
  </si>
  <si>
    <t>4.</t>
  </si>
  <si>
    <t>RT.44/RW.11 KEL.CEMPAKA KEC.CEMPAKA</t>
  </si>
  <si>
    <t>5.</t>
  </si>
  <si>
    <t>JALAN POROS GUNUNG KUPANG RT.01/RW.01 (SAMPING SDN 2 CEMPAKA) KEL.CEMPAKA KEC.CEMPAKA</t>
  </si>
  <si>
    <t>6.</t>
  </si>
  <si>
    <t>PENGADAAN SUMUR BOR</t>
  </si>
  <si>
    <t>RT.07/RW.03 PALAM CEMPAKA</t>
  </si>
  <si>
    <t>PAKET</t>
  </si>
  <si>
    <t>RT.10/RW.04 PALAM CEMPAKA</t>
  </si>
  <si>
    <t>RT.11/RW.04 PALAM CEMPAKA</t>
  </si>
  <si>
    <t>7.</t>
  </si>
  <si>
    <t>JALAN MISTAR COKROKUSUMO RT.27/RW.09 SUNGAI TIUNG CEMPAKA</t>
  </si>
  <si>
    <t>JALAN MISTAR COKROKUSUMO RT.26/RW.09 SUNGAI TIUNG CEMPAKA</t>
  </si>
  <si>
    <t>JALAN TRISAKTI RT.24/RW.10 SUNGAI TIUNG CEMPAKA</t>
  </si>
  <si>
    <t>8.</t>
  </si>
  <si>
    <t>DISDIK</t>
  </si>
  <si>
    <t>PAVING HALAMAN SEKOLAH</t>
  </si>
  <si>
    <t>TK RAUDHATUL ATHFAL AL - AMAN JALAN MISTAR COKROKUSUMO RT.06/RW.02 BANGKAL CEMPAKA</t>
  </si>
  <si>
    <t>9.</t>
  </si>
  <si>
    <t>PEMASANGAN PJU</t>
  </si>
  <si>
    <t>TITIK</t>
  </si>
  <si>
    <t>10.</t>
  </si>
  <si>
    <t>JALAN MUJAHIDIN RT.20/RW.07 KEL.CEMPAKA KEC.CEMPAKA</t>
  </si>
  <si>
    <t>11.</t>
  </si>
  <si>
    <t>JALAN BATU AMPAR RT.28/RW.09 KEL.CEMPAKA KEC.CEMPAKA</t>
  </si>
  <si>
    <t>TOTAL</t>
  </si>
  <si>
    <t>ANGGOTA DPRD KOTA BANJARBARU</t>
  </si>
  <si>
    <t>M. SYAHRIAL, S.I.Kom</t>
  </si>
  <si>
    <t>: H. RONAULI SARAGI, SE</t>
  </si>
  <si>
    <t>TENDA</t>
  </si>
  <si>
    <t>2 KELOMPOK RUKUN KEMATIAN KELURAHAN LOKTABAT UTARA BANJARBARU UTARA</t>
  </si>
  <si>
    <t>BUAH</t>
  </si>
  <si>
    <t>KURSI</t>
  </si>
  <si>
    <t xml:space="preserve">1 KELOMPOK RUKUN KEMATIAN KELURAHAN MENTAOS </t>
  </si>
  <si>
    <t>1 KELOMPOK RUKUN KEMATIAN KELURAHAN SUNGAI BESAR</t>
  </si>
  <si>
    <t>DISPORABUDPAR</t>
  </si>
  <si>
    <t>SOUND SYSTEM</t>
  </si>
  <si>
    <t>KELURAHAN LOKTABAT UTARA</t>
  </si>
  <si>
    <t>PAVING + FITNES OUTDOOR</t>
  </si>
  <si>
    <t>KELURAHAN SUNGAI ULIN</t>
  </si>
  <si>
    <t>PAVING JALAN LINGKUNGAN</t>
  </si>
  <si>
    <t>KELURAHAN MENTAOS</t>
  </si>
  <si>
    <t>PJU</t>
  </si>
  <si>
    <t>KELURAHAN KOMET</t>
  </si>
  <si>
    <t>DINAS PERDAGANGAN dan PERINDUSTRIAN</t>
  </si>
  <si>
    <t>PERBAIKAN KANOPI</t>
  </si>
  <si>
    <t>WARUNG MINGGU RAYA KELURAHAN KOMET</t>
  </si>
  <si>
    <t>H. RONAULI SARAGI, SE</t>
  </si>
  <si>
    <t>: M. RIZAL SIREGAR, ST</t>
  </si>
  <si>
    <t>JALAN GUNTUNG MANGGIS RT.18 DAN RT.019 RW.03 GUNTUNG MANGGIS LANDASAN ULIN</t>
  </si>
  <si>
    <t xml:space="preserve">METER </t>
  </si>
  <si>
    <t>PENGERASAN JALAN</t>
  </si>
  <si>
    <t>JALAN LESTARI RT.24/RW.03 TRANS AD BLOK.B GUNTUNG MANGGIS LANDASAN ULIN</t>
  </si>
  <si>
    <t>PAVING BLOCK</t>
  </si>
  <si>
    <t>GANG KELUARGA HALAMAN TPA ISTIQOMAH RT.18/RW.003 GUNTUNG MANGGIS LANDASAN ULIN</t>
  </si>
  <si>
    <t>KOMPLEK WENGGA PALAM INDAH RT.040/RW.007 GUNTUNG MANGGIS LANDASAN ULIN</t>
  </si>
  <si>
    <t>KOMPLEK BERLINA JAYA III RT.017/RW.002 GUNTUNG MANGGIS LANDASAN ULIN</t>
  </si>
  <si>
    <t>NORMALISASI SUNGAI</t>
  </si>
  <si>
    <t>RT.019/RW.003 GUNTUNG MANGGIS LANDASAN ULIN</t>
  </si>
  <si>
    <t>DISDALDUK, KB, PMPPA</t>
  </si>
  <si>
    <t>POSYANDU</t>
  </si>
  <si>
    <t>RT.017/RW.002 JALAN TRIKORA GUNTUNG MANGGIS LANDASAN ULIN</t>
  </si>
  <si>
    <t>PERBAIKAN JALAN YANG RUSAK</t>
  </si>
  <si>
    <t>JALAN LINGKUNGAN KELURAHAN GUNTUNG MANGGIS LANDASAN ULIN</t>
  </si>
  <si>
    <t>SARPRAS PENUNJANG TPA / POSYANDU (LEMARI, MEJA, KURSI KARPET (HAMBAL) LANTAI)</t>
  </si>
  <si>
    <t>KOMPLEK KERUWING RT.008/RW.006 DAN RT.017/RW.002 GUNTUNG MANGGIS LANDASAN ULIN</t>
  </si>
  <si>
    <t>REMAJA KARANG TARUNA RABASS RT.009/RW.001 GUNTUNG MANGGIS LANDASAN ULIN</t>
  </si>
  <si>
    <t>M. RIZAL SIREGAR, ST</t>
  </si>
  <si>
    <t>:SISKA MONALISA</t>
  </si>
  <si>
    <t>JL. SRIWIJAYA RT.007/RW.001 GANG MAHLAN LANDASAN ULIN UTARA LIANG ANGGANG</t>
  </si>
  <si>
    <t>METER</t>
  </si>
  <si>
    <t>JL. MAKMUR KOMPLEK RSIANA PERMAI NO.5 RT.006/RW.004 LANDASAN ULIN UTARA LIANG ANGGANG</t>
  </si>
  <si>
    <t>PAVING &amp; PENGERASAN</t>
  </si>
  <si>
    <t>JL. AWANG PERAMUAN KOMPLEK PURI PERAMUAN INDAH RT.11/RW.03 LANDASAN ULIN TENGAH LIANG ANGGANG</t>
  </si>
  <si>
    <t>DINAS DALDUK, KB, PMPPA</t>
  </si>
  <si>
    <t>FASUM ( PEMBANGUNAN BALAI PERTEMUAN )</t>
  </si>
  <si>
    <t>JL. KURNIA PERUM GRIYA KURNIA RT.005/RW.003 LANDASAN ULIN UTARA LIANG ANGGANG</t>
  </si>
  <si>
    <t>6X6</t>
  </si>
  <si>
    <t>TENDA + KURSI</t>
  </si>
  <si>
    <t>JL. GOLF KOMPLEK WENGGA 4 BLOK. E N0.229 RT.003/RW.005 LANDASAN ULIN UTARA LIANG ANGGANG</t>
  </si>
  <si>
    <t>JL. PEMBANGUNAN LAROS RT.004/RW.002 LANDASAN ULIN TENGAH LIANG ANGGANG</t>
  </si>
  <si>
    <t>DKP3</t>
  </si>
  <si>
    <t>PJUT (PEMBUATAN JALAN USAHA TANI)</t>
  </si>
  <si>
    <t>GANG KUIN RT.05/RW.2 KELURAHAN LANDASAN ULIN UTARA LIANG ANGGANG</t>
  </si>
  <si>
    <t xml:space="preserve">PJU </t>
  </si>
  <si>
    <t>GANG SIDODADI, GANG KELUARGA, GANG BERINGIN, RT.004/RW.003 LANDASAN ULIN UTARA LIANG ANGGANG</t>
  </si>
  <si>
    <t>JL. PEMBANGUNAN LAROS RT.004/RW.002 GANG PANCURLANDASAN ULIN TENGAH</t>
  </si>
  <si>
    <t>GANG SUMBER MURNI 1 RT.2 LANDASAN ULIN UTARA LIANG ANGGANG</t>
  </si>
  <si>
    <t>JL. TELUK MESJID RT.004/RW.002 (MASUK SAMPING POS PEMADAM KEBAKARAN) PEMBATAAN LANDASAN ULIN SELATAN LIANG ANGGANG</t>
  </si>
  <si>
    <t>12.</t>
  </si>
  <si>
    <t>SIMPANG 4 SUKAMAJU RT.004/RW.002 LANDASAN ULIN UTARA LIANG ANGGANG</t>
  </si>
  <si>
    <t>TIITK</t>
  </si>
  <si>
    <t>13.</t>
  </si>
  <si>
    <t>SUKAMAJU UJUNG RT.004/RW.002 LANDASAN ULIN UTARA LIANG ANGGANG</t>
  </si>
  <si>
    <t>14.</t>
  </si>
  <si>
    <t>GANG NAWAWI, GANG H. USUP RT.002 LANDASAN ULIN SELATAN</t>
  </si>
  <si>
    <t>15.</t>
  </si>
  <si>
    <t>SEBERANG SEKOLAH TK AL HIDAYAH RT.002 LANDASAN ULIN UTARA LIANG ANGGANG</t>
  </si>
  <si>
    <t>16.</t>
  </si>
  <si>
    <t>DPUPR</t>
  </si>
  <si>
    <t>IRIGASI</t>
  </si>
  <si>
    <t>LANDASAN ULIN UTARA</t>
  </si>
  <si>
    <t>17.</t>
  </si>
  <si>
    <t>PAVING - BATA PRESS</t>
  </si>
  <si>
    <t>KURNIA RT.01/RW.003 GANG MATSIH LANDASAN ULIN UTARA LIANG ANGGANG</t>
  </si>
  <si>
    <t>18.</t>
  </si>
  <si>
    <t>RT.12/RW.03 LANDASAN ULIN TENGAH LIANG ANGGANG</t>
  </si>
  <si>
    <t>19.</t>
  </si>
  <si>
    <t>JALAN PERAMUAN GANG PELIPISAN RT.11/RW.003 LANDASAN ULIN TENGAH LIANG ANGGANG</t>
  </si>
  <si>
    <t>SISKA MONALISA</t>
  </si>
  <si>
    <t>: HINDERA WAHYUDIN, S.HI</t>
  </si>
  <si>
    <t>PERBAIKAN POSYANDU</t>
  </si>
  <si>
    <t>JALAN BABUSSALAM RT.12 KELURAHAN BANGKAL</t>
  </si>
  <si>
    <t>KELURAHAN BANGKAL</t>
  </si>
  <si>
    <t>PJU LINGKUNGAN</t>
  </si>
  <si>
    <t>KELURAHAN PALAM</t>
  </si>
  <si>
    <t>KELURAHAN SUNGAI TIUNG</t>
  </si>
  <si>
    <t>BANTUAN TENDA</t>
  </si>
  <si>
    <t>8 (DELAPAN) KELOMPOK RUKUN KEMATIAN KECAMATAN CEMPAKA</t>
  </si>
  <si>
    <t>BANTUAN KURSI</t>
  </si>
  <si>
    <t>PEMBUATAN RTH (RUANG TERBUKA HIJAU)</t>
  </si>
  <si>
    <t>TAMAN PERUMAHAN / PERMUKIMAN KECAMATAN CEMPAKA</t>
  </si>
  <si>
    <t>PEMBANGUNAN WC SEKOLAH DAN PARKIR, PAGAR SEKOLAH</t>
  </si>
  <si>
    <t>SDN 1 KELURAHAN PALAM</t>
  </si>
  <si>
    <t>DINAS PUPR (MENGGANTI POKIR 2024 YANG TERCECER DI DPUPR : PENGASPALAN JALAN)</t>
  </si>
  <si>
    <t>KOMPLEK SEKAR ARUM RT.33 KELURAHAN SUNGAI TIUNG</t>
  </si>
  <si>
    <t>PINDAH KE PERUBAHAN 2025</t>
  </si>
  <si>
    <t>HINDERA WAHYUDIN, S.HI</t>
  </si>
  <si>
    <t>: TARMIDI, SP</t>
  </si>
  <si>
    <t>RT.42/RW.09 KEL. SYAMSUDIN NOOR KEC.LANDASAN ULIN</t>
  </si>
  <si>
    <t>KOMPLEK KARUNIA INDAH 3 RT.29/RW.06 KEL.SYAMSUDIN NOOR KEC.LANDASAN ULIN</t>
  </si>
  <si>
    <t>PEMAKAMAN UMUM RT.44/RW.09 KEL.SYAMSUDIN NOOR KEC.LANDASAN ULIN</t>
  </si>
  <si>
    <t>PERUMAHAN PELANGI KASTURI 4 RT.29/RW.06 KEL.SYAMSUDIN NOOR KEC.LANDASAN ULIN</t>
  </si>
  <si>
    <t>KOMPLEK VILLA MAHATAMA RT.29/RW.06 KEL.SYAMSUDIN NOOR KEC.LANDASAN ULIN</t>
  </si>
  <si>
    <t>PEMASANGAN PAGAR TPU (TEMPAT PEMAKAMAN UMUM)</t>
  </si>
  <si>
    <t>TEGAL ARUM RT.44/RW.09 KEL.SYAMSUDIN NOOR KEC.LANDASAN ULIN</t>
  </si>
  <si>
    <t>RUKUN KEMATIAN WELLA MANDIRI JALAN KURNIA RT.7/RW.03 KELURAHAN LANDASAN ULIN UTARA KECAMATAN LIANG ANGGANG</t>
  </si>
  <si>
    <t>DLH</t>
  </si>
  <si>
    <t>PENGADAAN TOSSA</t>
  </si>
  <si>
    <t>RT.18/RW.04 KEL.SYAMSUDIN NOOR KEC.LANDASAN ULIN</t>
  </si>
  <si>
    <t>UNIT</t>
  </si>
  <si>
    <t>RT.19/RW.04 KEL.SYAMSUDIN NOOR KEC.LANDASAN ULIN</t>
  </si>
  <si>
    <t>RT.01/RW.08 KEL.LANDASAN ULIN TIMUR KEC.LANDASAN ULIN</t>
  </si>
  <si>
    <t>PENGADAAN TENDA + KURSI</t>
  </si>
  <si>
    <t>RUKUN KEMATIAN AL KUHIMAH RT.36/RW.08 KEL.SYAMSUDIN NOOR KEC.LANDASAN ULIN</t>
  </si>
  <si>
    <t>RUKUN KEMATIAN SENTOSA RT.16/RW.04 KEL.SYAMSUDIN NOOR KEC.LANDASAN ULIN</t>
  </si>
  <si>
    <t>RUKUN KEMATIAN CITRA RAYA RT.22/RW.05 KEL.SYAMSUDIN NOOR KEC.LANDASAN ULIN</t>
  </si>
  <si>
    <t>RUKUN KEMATIAN AL IKHLAS KEL.SYAMSUDIN NOOR KEC.LANDASAN ULIN</t>
  </si>
  <si>
    <t>RT.25/RW.05 KEL.SYAMSUDIN NOOR KEC.LANDASAN ULIN</t>
  </si>
  <si>
    <t>KOMPLEK FAJAR BERSINAR RT.29/RW.06 KEL.SYAMSUDIN NOOR KEC.LANDASAN ULIN</t>
  </si>
  <si>
    <t>KOMPLEK CITRA PALM PERMAI RT.43/RW.06 KEL.GUNTUNG MANGGIS KEC.LANDASAN ULIN</t>
  </si>
  <si>
    <t>REHAB POSYANDU CITRA LESTARI</t>
  </si>
  <si>
    <t>KOMPLEK CITRA RAYA ANGKASA RT.24/RW.05 KEL.SYAMSUDIN NOOR KEC.LANDASAN ULIN</t>
  </si>
  <si>
    <t>KOMPLEK RAMANIA 8 RT.29/RW.06 KEL.SYAMSUDIN NOOR KEC.LANDASAN ULIN</t>
  </si>
  <si>
    <t>20.</t>
  </si>
  <si>
    <t>PENGADAAN MESIN POMPA AIR</t>
  </si>
  <si>
    <t>POKTAN AMANAH SEMANGAT BARU RT.23/RW. 03 KEL. GUNTUNG MANGIS KEC.LANDASAN ULIN</t>
  </si>
  <si>
    <t>21.</t>
  </si>
  <si>
    <t>PENGADAAN ALAT PENGOLAH TANAH (CULTIVATOR)</t>
  </si>
  <si>
    <t>22.</t>
  </si>
  <si>
    <t>PENGADAAN MESIN POTONG RUMPUT</t>
  </si>
  <si>
    <t>23.</t>
  </si>
  <si>
    <t xml:space="preserve">PENGADAAN SUMUR BOR </t>
  </si>
  <si>
    <t>TARMIDI, SP</t>
  </si>
  <si>
    <t>: MAHMUD SIRRIE, SH</t>
  </si>
  <si>
    <t>JALAN NURI RT.01/RW.05 KOMET</t>
  </si>
  <si>
    <t>JALAN KUTILANG 2 RT.01/RW.05 KOMET</t>
  </si>
  <si>
    <t>DINAS PERHUBUNGAN</t>
  </si>
  <si>
    <t>KACA PEMBESAR</t>
  </si>
  <si>
    <t>RT.01/RW.05 KOMET</t>
  </si>
  <si>
    <t>RT.2/RW.3 GUNTUNG PAIKAT</t>
  </si>
  <si>
    <t>RT.3/RW.3 GUNTUNG PAIKAT</t>
  </si>
  <si>
    <t>TENDA LENGKUNG + KURSI</t>
  </si>
  <si>
    <t>RT.06/RW.03 GUNTUNG PAIKAT</t>
  </si>
  <si>
    <t>JALAN SEMERU RT.04/RW.04 LOKTABAT SELATAN</t>
  </si>
  <si>
    <t>JALAN PEMATON RT.04/RW.04 LOKTABAT SELATAN</t>
  </si>
  <si>
    <t>JALAN KERINCI RT.04/RW.04 LOKTABAT SELATAN</t>
  </si>
  <si>
    <t>JALAN PEMATON DAN JALAN BUKIT BARISAN RT.04/RW.04 LOKTABAT SELATAN</t>
  </si>
  <si>
    <t>JALAN KINIBALU RT.23/RW.5 KEMUNING</t>
  </si>
  <si>
    <t>JALAN MERBABU RT.23/RW.5 KEMUNING</t>
  </si>
  <si>
    <t>JALAN MERATUS RT.23/RW.5 KEMUNING</t>
  </si>
  <si>
    <t>BAGIAN KESRA SETDAKO</t>
  </si>
  <si>
    <t>PERBAIKAN MESJID</t>
  </si>
  <si>
    <t>MESJID SHOHIBUL IMAN GUNTUNG LUA RT.15/RW.04 KEMUNING</t>
  </si>
  <si>
    <t>KEMUNING RT.15/RW.04</t>
  </si>
  <si>
    <t>KEMUNING RT.13/RW.03</t>
  </si>
  <si>
    <t>MAHMUD SIRRIE, SH</t>
  </si>
  <si>
    <t>: H. MUNAJI, S.Sos, MM</t>
  </si>
  <si>
    <t>DRAINASE TUTUP</t>
  </si>
  <si>
    <t>JALAN SUNGAI SUMBA RT.09/RW.01 (POSYANDU SAMPAI JEMBATAN) GUNTUNG MANGGIS LANDASAN ULIN</t>
  </si>
  <si>
    <t>JALAN SUNGAI SUMBA RT.09/RW.01 (SIMPANG 3 GANG 2 SAMPAI 3 DEPAN MASJID) GUNTUNG MANGGIS LANDASAN ULIN</t>
  </si>
  <si>
    <t>JALAN SUNGAI SUMBA RT.09/RW.01 (GORONG - GORONG SIMPANG 3 MASJID AT - TAUBAH) GUNTUNG MANGGIS LANDASAN ULIN</t>
  </si>
  <si>
    <t>PERMINTAAN TENDA DAN KURSI</t>
  </si>
  <si>
    <t>KCU RT.07/RW.06 GUNTUNG MANGGIS LANDASAN ULIN</t>
  </si>
  <si>
    <t>LAMPU PJU (TANPA TIANG)</t>
  </si>
  <si>
    <t>JALAN SUNGAI SUMBA RT.39/RW.01 GUNTUNG MANGGIS LANDASAN ULIN</t>
  </si>
  <si>
    <t>JALAN NILA 1 RT.39/RW.01 GUNTUNG MANGGIS LANDASAN ULIN</t>
  </si>
  <si>
    <t>GANG 2 RT.10/RW.01 GUNTUNG MANGGIS LANDASAN ULIN</t>
  </si>
  <si>
    <t>DRAINASE JALAN</t>
  </si>
  <si>
    <t>PEMASANGAN BATA PRESS</t>
  </si>
  <si>
    <t>JALAN TEMBUS MASJID AL MUHAJIRIN RT.06/RW.03 GUNTUNG PAYUNG LANDASAN ULIN</t>
  </si>
  <si>
    <t>JALAN TRANSAD RT.21/RW.03 BLOK C GUNTUNG MANGGIS LANDASAN ULIN</t>
  </si>
  <si>
    <t>JALAN TEMBUS MASJID AL AMAN DAN HALAMANNYA RT.21/RW.03 GUNTUNG MANGGIS LANDASAN ULIN</t>
  </si>
  <si>
    <t>DRAINASE TUTUP UKURAN KECIL</t>
  </si>
  <si>
    <t>JALAN KENARI RT.11/RW.02 GUNTUNG MANGGIS LANDASAN ULIN</t>
  </si>
  <si>
    <t>GANG DAMAI 1 RT.11/RW.2 GUNTUNG MANGGIS LANDASAN ULIN</t>
  </si>
  <si>
    <t>GANG NURUL HIDAYAH RT.11/RW.2 GUNTUNG MANGGIS LANDASAN ULIN</t>
  </si>
  <si>
    <t>ALAT HABSYI +  SOUND SYSTEM</t>
  </si>
  <si>
    <t>GRUP MAULID HABSYI AT TAQWA RT.39/RW.01 GUNTUNG MANGGIS LANDASAN ULIN</t>
  </si>
  <si>
    <t>GRUP MAULID HABSYI UMMUL KHOIR RT.10/RW.01 GUNTUNG MANGGIS LANDASAN ULIN</t>
  </si>
  <si>
    <t>GRUP MAULID HABSYI DAN SALAWA BASAUDAN AISYAH RT.09/RW.01 GUNTUNG MANGGIS LANDASAN ULIN</t>
  </si>
  <si>
    <t>BINGKISAN PAKET LEBARAN</t>
  </si>
  <si>
    <t>KECAMATAN LANDASAN ULIN DAN KECAMATAN CEMPAKA (SEBAGIAN) KADER POSYANDU</t>
  </si>
  <si>
    <t>ORANG</t>
  </si>
  <si>
    <t>PEMAGARAN MAKAM KHUSUS ANAK</t>
  </si>
  <si>
    <t>RT.05 GUNTUNG PAYUNG LANDASAN ULIN</t>
  </si>
  <si>
    <t>H. MUNAJI, S.Sos, MM</t>
  </si>
  <si>
    <t>: DICKY EKA PUTRA, SH, M.Kn</t>
  </si>
  <si>
    <t>KOMPLEK ANGKASA KURNIA 3 RT.004/RW.003 LANDASAN ULIN UTARA LIANG ANGGANG</t>
  </si>
  <si>
    <t>PERBAIKAN JALAN UMUM</t>
  </si>
  <si>
    <t>KOMPLEK PERUMAHAN KURNIA ASRI RT.04/RW.05 LANDASAN ULIN UTARA LIANG ANGGANG</t>
  </si>
  <si>
    <t>PENERANGAN JALAN</t>
  </si>
  <si>
    <t>JALAN PERINTIS PEMBANGUNAN RT.013/RW.004 LANDASAN ULIN BARAT LIANG ANGGANG</t>
  </si>
  <si>
    <t>PEMASANGAN GORONG-GORONG KOTAK BETON BERTULANG (BOX CULVERT) SALURAN PEMBUANGAN AIR ATAU DRAINASE JALAN LINGKUNGAN</t>
  </si>
  <si>
    <t>PEMBANGUNAN SALURAN PEMBANGUNAN AIR / DRAINASE JALAN LINGKUNGAN &amp; PERBAIKAN JALAN LINGKUNGAN</t>
  </si>
  <si>
    <t>JALAN BERKAT MUFAKAT GANG SWADAYA RT.013/RW.004 LANDASAN ULIN BARAT LIANG ANGGANG</t>
  </si>
  <si>
    <t>SALURAN DRAINASE</t>
  </si>
  <si>
    <t>KOMPLEK ANGKASA KURNIA RESORT 2 (AKR2) RT.002/RW.003 LANDASAN ULIN UTARA LIANG ANGGANG</t>
  </si>
  <si>
    <t>TOSSA</t>
  </si>
  <si>
    <t>GANG TAUFIK RT.07/RW.03 KM.23,7 LANDASAN ULIN TENGAH LIANG ANGGANG</t>
  </si>
  <si>
    <t>DINAS KOPERASI, UMKM, DAN TENAGA KERJA</t>
  </si>
  <si>
    <t>PELATIHAN DAN PEMBINAAN (VIDEO INFORMASI UMKM)</t>
  </si>
  <si>
    <t>JALAN TRIKORA GUNTUNG MANGGIS LANDASAN ULIN</t>
  </si>
  <si>
    <t>DISKOMINFO</t>
  </si>
  <si>
    <t>PROGRAM INFORMASI DAN KOMUNIKASI PUBLIK (VIDEO INFORMASI KOMUNITAS OLAHRAGA)</t>
  </si>
  <si>
    <t>JALAN PANGERAN SURIANSYAH NO.5 LOKTABAT UTARA BANJARBARU UTARA</t>
  </si>
  <si>
    <t>BANTUAN BUDIDAYA IKAN NILA SISTEM BIOFLOK</t>
  </si>
  <si>
    <t>KELURAHAN LANDASAN ULIN UTARA</t>
  </si>
  <si>
    <t>KELURAHAN LANDASAN ULIN TENGAH</t>
  </si>
  <si>
    <t>KELURAHAN LANDASAN ULIN BARAT</t>
  </si>
  <si>
    <t>DICKY EKA PUTRA, SH, M.Kn</t>
  </si>
  <si>
    <t>: EMI LASARI, SE</t>
  </si>
  <si>
    <t>KOMISI</t>
  </si>
  <si>
    <t>: II (DUA)</t>
  </si>
  <si>
    <t xml:space="preserve">: Ekonomi dan Keuangan </t>
  </si>
  <si>
    <t>NO.</t>
  </si>
  <si>
    <t>PERKIRAAN ANGGARAN</t>
  </si>
  <si>
    <t>Bagian Kesra</t>
  </si>
  <si>
    <t>Rehabilitasi Teras Langgar</t>
  </si>
  <si>
    <t>Langgar Darul Muslimin Jl. Garuda RT 006 RW 006 Kel. Landasan Ulin Timur</t>
  </si>
  <si>
    <t>Paket</t>
  </si>
  <si>
    <t>Rehabilitasi Dinding &amp; Plapon Langgar</t>
  </si>
  <si>
    <t>Langgar Al Hikmah Jl. Tonhar Gg. Karet 1 RT 004 RW 001 Kel. Syamsudin Noor</t>
  </si>
  <si>
    <t>Rehabilitasi Atap Langgar</t>
  </si>
  <si>
    <t>Langgar Ar Raudah Komp. Surya Mas RT 005 RW 006 Kel. Landasan Ulin Timur</t>
  </si>
  <si>
    <t>PUPR</t>
  </si>
  <si>
    <t>Drainase</t>
  </si>
  <si>
    <t>Gg. Kenari Jl. Garuda RT 006 RW 006 Kel. Landasan Ulin Timur</t>
  </si>
  <si>
    <t>M</t>
  </si>
  <si>
    <t>DISPORA</t>
  </si>
  <si>
    <t>Even Olahraga Masyarakat Volly</t>
  </si>
  <si>
    <t>Kota Banjarbaru</t>
  </si>
  <si>
    <t>Kegiatan</t>
  </si>
  <si>
    <t>Even Olahraga Masyarakat Basket</t>
  </si>
  <si>
    <t>DISDALDUK</t>
  </si>
  <si>
    <t>Rehabilitasi Posyandu</t>
  </si>
  <si>
    <t>Jl. Guntung Paring RT 036 RW 007 Kel. Guntung Manggis</t>
  </si>
  <si>
    <t>Dinas Koperasi &amp; UMKM</t>
  </si>
  <si>
    <t>Pelatihan UMKM</t>
  </si>
  <si>
    <t>Landasan Ulin</t>
  </si>
  <si>
    <t>Disdik</t>
  </si>
  <si>
    <t>Rehabilitasi Prasarana Sekolah Dasar / Paving Blok (Lanjutan)</t>
  </si>
  <si>
    <t>SDN 2 Landasan Ulin Timur Jl. Garuda RT 005 RW 006 Kel. Landasan Ulin Timur</t>
  </si>
  <si>
    <t>M2</t>
  </si>
  <si>
    <t>Rehabilitasi Prasarana Sekolah Menengah Pertama / Rehab Mushola</t>
  </si>
  <si>
    <t>SMPN 11 Banjarbaru Jl. Golf Kel. Syamsudin Noor</t>
  </si>
  <si>
    <t>Pembangunan Posyandu</t>
  </si>
  <si>
    <t>Komp. Griya Nusantara Permai RT 049 RW 005 Kel. Guntung Manggis</t>
  </si>
  <si>
    <t>Jl. Guntung Manggis RT 021 RW 003 Kel. Guntung Manggis</t>
  </si>
  <si>
    <t>USULAN POKIR TAHUN 2026 (APBD MURNI)</t>
  </si>
  <si>
    <t>: H. NURKHALIS ANSHARI, S.T.</t>
  </si>
  <si>
    <t>: II</t>
  </si>
  <si>
    <t>: EKONOMI DAN KEUANGAN</t>
  </si>
  <si>
    <t>NO</t>
  </si>
  <si>
    <t>DINAS PERKIM</t>
  </si>
  <si>
    <t xml:space="preserve">REHABILITASI RUANG TERBUKA HIJAU </t>
  </si>
  <si>
    <t>KELURAHAN SUNGAI BESAR, KECAMATAN BANJARBARU SELATAN</t>
  </si>
  <si>
    <t>KELURAHAN LOKTABAT UTARA, KECAMATAN BANJARBARU UTARA</t>
  </si>
  <si>
    <t>PAVING BLOK</t>
  </si>
  <si>
    <t>KELURAHAN LOKTABAT SELATAN, KECAMATAN BANJARBARU SELATAN</t>
  </si>
  <si>
    <t>DINAS LH</t>
  </si>
  <si>
    <t>MOTOR RODA 3 (TOSSA)</t>
  </si>
  <si>
    <t>KECAMATAN BANJARBARU UTARA  KECAMATAN BANJARBARU SELATAN</t>
  </si>
  <si>
    <t>DINAS PENDIDIKAN</t>
  </si>
  <si>
    <t xml:space="preserve">REHABILITASI RUANG KELAS / LABORATORIUM </t>
  </si>
  <si>
    <t>DINAS KOPERASI UMKM</t>
  </si>
  <si>
    <t>VIDEO INFORMASI UMKM</t>
  </si>
  <si>
    <t>VIDEO</t>
  </si>
  <si>
    <t>PELATIHAN PEMBUATAN KUE</t>
  </si>
  <si>
    <t>PEMBUATAN DATABASE UMKM &amp; INKUBATOR BISNIS</t>
  </si>
  <si>
    <t>KOTA BANJARBARU</t>
  </si>
  <si>
    <t>SARANA PRASARANA OLAHRAGA TENIS MEJA</t>
  </si>
  <si>
    <t>KEJUARAAN OLAHRAGA TENIS MEJA</t>
  </si>
  <si>
    <t>SOUND SYSTEM KESENIAN KEBUDAYAAN</t>
  </si>
  <si>
    <t>VIDEO PARIWISATA &amp; KEBUDAYAAN BANJARBARU</t>
  </si>
  <si>
    <t>SARANA PRASARANA PETERNAKAN</t>
  </si>
  <si>
    <t>BPP BANJARBARU</t>
  </si>
  <si>
    <t>REHABILITASI GEDUNG KANTOR</t>
  </si>
  <si>
    <t>PENYEBARLUASAN INFORMASI DI KELURAHAN KECAMATAN</t>
  </si>
  <si>
    <t>H. NURKHALIS ANSHARI, S.T.</t>
  </si>
  <si>
    <t>: INTAN WIDIA MENTARI</t>
  </si>
  <si>
    <t>JL. MUSHOLA AL FAJAR KOMPLEK KEBUN SPMA RT 10 RW 32 KELURAHAN KEMUNING</t>
  </si>
  <si>
    <t xml:space="preserve">JL. KEMUNING II RT 3 SUMBERADI KELURAHAN GUNTUNG PAIKAT </t>
  </si>
  <si>
    <t>PENERANGAN JALAN UMUM (PJU)</t>
  </si>
  <si>
    <t>JL. KARAMUNTING II RT 3 KELURAHAN GUNTUNG PAIKAT</t>
  </si>
  <si>
    <t>PENERANGAN JALAN UMUM (PJU) DAN PEMELIHARAAN PENERANGAN JALAN UMUM (PJU)</t>
  </si>
  <si>
    <t>SIRING KAMPUNG PELANGI SUMBERADI RT 3</t>
  </si>
  <si>
    <t>TENDA KURSI</t>
  </si>
  <si>
    <t>LANGGAR AL MU'MINUN JL. KOMET RAYA RT 1RW 4 KELURAHAN MENTAOS</t>
  </si>
  <si>
    <t xml:space="preserve">LANGGAR KOMPLEK RINA KARYA JL. KARAMUNTING UJUNG RT 1 RW 4 </t>
  </si>
  <si>
    <t xml:space="preserve">DINAS PERKIM </t>
  </si>
  <si>
    <t>KERANDA PEMAKAMAN</t>
  </si>
  <si>
    <t>JL. JATI, LANGGAR KAMPUNG KERAMAT RT 6 RT 7 RT 8</t>
  </si>
  <si>
    <t>TOSSA RODA 3</t>
  </si>
  <si>
    <t xml:space="preserve">GUNTUNG LUA RT 17 JL. JAFRI ZAM ZAM  </t>
  </si>
  <si>
    <t>KOMPLEK RINA KARYA RT 1 RW 4 KELURAHAN GUNTUNG PAIKAT</t>
  </si>
  <si>
    <t>MESIN PEMOTONG RUMPUT SOLO</t>
  </si>
  <si>
    <t>PERLENGKAPAN MAULID HABSYI DAN SOUND SYSTEM</t>
  </si>
  <si>
    <t>KOMPLEK KEBUN SPMA RT 18 RW 32</t>
  </si>
  <si>
    <t>LANGGAR KAMPUNG KERAMAT JL. JATI KELURAHAN KEMUNING</t>
  </si>
  <si>
    <t>SETDAKO</t>
  </si>
  <si>
    <t>PERBAIKAN SARPRAS TEMPAT IBADAH</t>
  </si>
  <si>
    <t>DINAS SOSIAL</t>
  </si>
  <si>
    <t>BEDAH RUMAH</t>
  </si>
  <si>
    <t>KOMPLEK KEBUN SPMA RT 18 RW 32 KELURAHAN KEMUNING</t>
  </si>
  <si>
    <t>BANTUAN SOSIAL PKH</t>
  </si>
  <si>
    <t>BIBIT LOMBOK</t>
  </si>
  <si>
    <t>KELOMPOK TANI SERUMPUN RT 09 KELURAHAN SUNGAI TIUNG</t>
  </si>
  <si>
    <t>SUMUR BOR</t>
  </si>
  <si>
    <t>KECAMATAN CEMPAKA</t>
  </si>
  <si>
    <t>PIPANISASI</t>
  </si>
  <si>
    <t>BENIH PADI GUNUNG DAN PUPUK NPK</t>
  </si>
  <si>
    <t>PAKAN IKAN</t>
  </si>
  <si>
    <t>BENIH IKAN</t>
  </si>
  <si>
    <t>BANTUAN KELOMPOK BUDIDAYA IKAN DAN KOLAM IKAN</t>
  </si>
  <si>
    <t>JL. KARAMUNTING II KELURAHAN GUNTUNG PAIKAT</t>
  </si>
  <si>
    <t>INTAN WIDIA MENTARI</t>
  </si>
  <si>
    <t>USULAN POKIR TAHUN 2026 (MURNI)</t>
  </si>
  <si>
    <t>: LIANA, S.Sos</t>
  </si>
  <si>
    <t>BAG. KESRA SETDAKO</t>
  </si>
  <si>
    <t>REHAB MUSHOLLA BAITURRAHMAN</t>
  </si>
  <si>
    <t>KOMPLEK PONDOK SATRIA PRAJA RT 026 AMACO KELURAHAN LOKTABAT UTARA</t>
  </si>
  <si>
    <t>PEMASANGAN PENUTUP DRAINASE</t>
  </si>
  <si>
    <t xml:space="preserve">JL. YAQUD KOMPLEK AMACO RT 002 RW 009 KELURAHAN LOKTABAT UTARA </t>
  </si>
  <si>
    <t>NORMALISASI DRAINASE</t>
  </si>
  <si>
    <t>JL. BARLIAN KOMPLEK AMACO RT 002 RW 009 KELURAHAN LOKTABAT UTARA</t>
  </si>
  <si>
    <t>ALAT SEMPROT GULMA</t>
  </si>
  <si>
    <t>RT 002 RW 009 KOMPLEK AMACO KELURAHAN LOKTABAT UTARA</t>
  </si>
  <si>
    <t>PEMBUATAN DRAINASE</t>
  </si>
  <si>
    <t>JL. BINA MURNI RT 04 RW 02 KELURAHAN LOKTABAT UTARA</t>
  </si>
  <si>
    <t>PENGADAAN TONG SAMPAH UNTUK PEMUKIMAN WARGA</t>
  </si>
  <si>
    <t>RT 002 RW 009 KOMPLEK AMACON KELURAHAN LOKTABAT UTARA</t>
  </si>
  <si>
    <t>JL. GUNTUNG JINGAH RT 005 RW 002 KELURAHAN LOKTABAT UTARA</t>
  </si>
  <si>
    <t>GG. KESTELA 5 DAN 6 RT 30 RW 07 KELURAHAN SUNGAI ULIN</t>
  </si>
  <si>
    <t>ALAT TERBANGAN (REBBANA)</t>
  </si>
  <si>
    <t xml:space="preserve">TENDA KURSI </t>
  </si>
  <si>
    <t>RUKUN KEMATIAN RT 024 RW 006 KELURAHAN SUNGAI ULIN</t>
  </si>
  <si>
    <t>RT 024 RW 006 KELURAHAN SUNGAI ULIN</t>
  </si>
  <si>
    <t>PENGASPALAN JALAN</t>
  </si>
  <si>
    <t>GG. KESTELA 6 RT 30 RW 07 KELURAHAN SUNGAI ULIN</t>
  </si>
  <si>
    <t>LIANA, S.Sos</t>
  </si>
  <si>
    <t>Anggota DPRD Kota Banjarbaru</t>
  </si>
  <si>
    <t>Ir. SYAMSURI</t>
  </si>
  <si>
    <t>: SUKARDI</t>
  </si>
  <si>
    <t>JALAN KELURAHAN, KELURAHAN LANDASAN ULIN SELATAN</t>
  </si>
  <si>
    <t>KOMPLEK TAMAN ASRI RT 01 RW 01 KELURAHAN LANDASAN ULIN TENGAH</t>
  </si>
  <si>
    <t>SOUND SYSTEM DAN PERALATAN MAULID HABSYI</t>
  </si>
  <si>
    <t>KELURAHAN LANDASAN ULIN SELATAN</t>
  </si>
  <si>
    <t>paket</t>
  </si>
  <si>
    <t>RT 07 KELURAHAN LANDASAN ULIN TENGAH</t>
  </si>
  <si>
    <t>SDN LANDASAN ULIN SELATAN</t>
  </si>
  <si>
    <t xml:space="preserve">JL. RAHMAT KAMPUNG BARU RT 04 RW  02 KELURAHAN LANDASAN ULIN UTARA </t>
  </si>
  <si>
    <t>PAGAR MAKAM</t>
  </si>
  <si>
    <t>RT 12 KELURAHAN LANDASAN ULIN BARAT</t>
  </si>
  <si>
    <t>RT 11 KELURAHAN LANDASAN ULIN TENGAH</t>
  </si>
  <si>
    <t>RT 02 RW 05 KELURAHAN LANDASAN ULIN UTARA</t>
  </si>
  <si>
    <t>RT 04 KELURAHAN LANDASAN ULIN TENGAH</t>
  </si>
  <si>
    <t>PERKERASAN JALAN</t>
  </si>
  <si>
    <t>JALAN KURNIA UJUNG RT 06 RW 03 KELURAHAN LANDASAN ULIN UTARA</t>
  </si>
  <si>
    <t>SUKARDI</t>
  </si>
  <si>
    <t xml:space="preserve">USULAN POKIR MURNI 2026 </t>
  </si>
  <si>
    <t>Nama Anggota DPRD</t>
  </si>
  <si>
    <t>IR. H. TAKYIN BASKORO, MH</t>
  </si>
  <si>
    <t>II</t>
  </si>
  <si>
    <t>EKONOMI DAN KEUANGAN</t>
  </si>
  <si>
    <t>POKIR TAHUN 2025</t>
  </si>
  <si>
    <t>RT.39/RW.07, Komp Benua Permai, Kel. Sei Besar, Banjarbaru Selatan</t>
  </si>
  <si>
    <t>MESIN POTONG RUMPUT</t>
  </si>
  <si>
    <t>RT.36/RW.07, Komp Surya Kencana, Kel. Sei Besar, Banjarbaru Selatan</t>
  </si>
  <si>
    <t>RT.07/RW.03, Sapta Marga, Kel. Guntung Payung</t>
  </si>
  <si>
    <t>RT.04/RW.01, Bayeman, Kel. Guntung Payung</t>
  </si>
  <si>
    <t>RT.42/RW.07, Wengga Kuda, Kel. Guntung Manggis</t>
  </si>
  <si>
    <t>RT.04/RW.01, Kel. Guntung Payung</t>
  </si>
  <si>
    <t>3x75</t>
  </si>
  <si>
    <t>PERKIM</t>
  </si>
  <si>
    <t>RT.02/RW.03, Griya Ulin Permai, Landasan Ulin Timur</t>
  </si>
  <si>
    <t>RT.46/RW.03, Benawa Raya, Kel. Guntung Manggis</t>
  </si>
  <si>
    <t>GUDANG BANK SAMPAH</t>
  </si>
  <si>
    <t>RT.38/RW.06, Kel. Syamsudin Noor</t>
  </si>
  <si>
    <t>4x6</t>
  </si>
  <si>
    <t>RT.41/RW.07, Komp Wengga Kuda, Kel. Guntung Manggis</t>
  </si>
  <si>
    <t>RT.04/RW.01, Komp GBI, Kel. Guntung Payung</t>
  </si>
  <si>
    <t>RT.21/RW.03 Transad, Samping SDN, Kel. Guntung Manggis</t>
  </si>
  <si>
    <t>-</t>
  </si>
  <si>
    <t>PENGASPALAN</t>
  </si>
  <si>
    <t>RW.07, Jl, Utama Wengga Kuda, Kel. Guntung Manggis</t>
  </si>
  <si>
    <t>DRAINASE/TUTUP DRAINASE PRICESS</t>
  </si>
  <si>
    <t>FINISHING TOILET</t>
  </si>
  <si>
    <t>RT.44/RW.07, Wengga Kuda, Kel. Guntung Manggis</t>
  </si>
  <si>
    <t>RT.33/RW.05 Komp. Chandra Griya Jati, Kel. Guntung Manggis</t>
  </si>
  <si>
    <t>SUMUR RESAPAN</t>
  </si>
  <si>
    <t>RT.36 RW.07, Komplek Surya Kencana Kel. Sungai Besar, Kecamatan Banjarbaru Selatan</t>
  </si>
  <si>
    <t>Ir. H. TAKYIN BASKORO, MH</t>
  </si>
  <si>
    <t>USULAN POKIR MURNI TAHUN 2026</t>
  </si>
  <si>
    <t xml:space="preserve">: PUTRA QOMALUDDIN  </t>
  </si>
  <si>
    <t>: EKONOMI, KEUANGAN</t>
  </si>
  <si>
    <t>KELURAHAN MENTAOS RAYA</t>
  </si>
  <si>
    <t>VIDEO PARIWISATA</t>
  </si>
  <si>
    <t>PORTAL KOMPLEK PERUMAHAN</t>
  </si>
  <si>
    <t>JL. PUTRI JUNJUNG BUIH RT 25</t>
  </si>
  <si>
    <t>3 UNIT</t>
  </si>
  <si>
    <t>PAVING BLOK JALAN</t>
  </si>
  <si>
    <t xml:space="preserve">JL. ROSELLA </t>
  </si>
  <si>
    <t>PEMBUATAN TPS KUBURAN MUSLIMIN</t>
  </si>
  <si>
    <t>JL. AL FAJAR RT 19 KELURAHAN KEMUNING</t>
  </si>
  <si>
    <t>KOMPLEK LISTRIK 1</t>
  </si>
  <si>
    <t xml:space="preserve">PEMBUATAN TUTUP DRAINASE </t>
  </si>
  <si>
    <t>JL. GUNTUNG RAMBAI RT 05 (GURU ADAM)</t>
  </si>
  <si>
    <t>SERAGAM SEKOLAH UNTUK ANAK TIDAK MAMPU</t>
  </si>
  <si>
    <t>JL. PERJUANGAN GUNUNG RONGGENG</t>
  </si>
  <si>
    <t>DINKOPNAKER</t>
  </si>
  <si>
    <t>FASILITAS UMKM (NEON BOX GRATIS)</t>
  </si>
  <si>
    <t>VIDEO UMKM</t>
  </si>
  <si>
    <t>GUNTUNG PAIKAT RT 4</t>
  </si>
  <si>
    <t>KOMPLEK JL. TAMAN GEMBIRA</t>
  </si>
  <si>
    <t>SOUNDSYSTEM DAN MAULID HABSYI</t>
  </si>
  <si>
    <t>KAMPUNG PELANGI</t>
  </si>
  <si>
    <t>LAPANGAN BASKET DAN VOLLY</t>
  </si>
  <si>
    <t>RTH JL. TAMAN GEMBIRA</t>
  </si>
  <si>
    <t>PJU TAMBAHAN DAN PERBAIKAN</t>
  </si>
  <si>
    <t>KOMPLEK AL ICHWAN</t>
  </si>
  <si>
    <t>DINAS KOMINFO</t>
  </si>
  <si>
    <t>CCTV</t>
  </si>
  <si>
    <t>KOMPLEK WIRA PRATAMA KELURAHAN SUNGAI BESAR</t>
  </si>
  <si>
    <t>PLAY GROUND</t>
  </si>
  <si>
    <t>SATPOL PP</t>
  </si>
  <si>
    <t>LOMBA RESQUE</t>
  </si>
  <si>
    <t>DINAS PERDAGANGAN</t>
  </si>
  <si>
    <t>REHAB PANGGUNG SARANA PENUNJANG MINGGU RAYA (SOUND SYSTEM DAN ALAT MUSIK DAN RIJING)</t>
  </si>
  <si>
    <t>MINGGU RAYA</t>
  </si>
  <si>
    <t>ALAT DOKUMENTASI (KAMERA, LIGHTING, DRONE)</t>
  </si>
  <si>
    <t>PUTRA QOMALUDDIN A.N, M.I.KOM</t>
  </si>
  <si>
    <t xml:space="preserve">: EMIR NAHL KHARISMA, SM </t>
  </si>
  <si>
    <t>: 2 (DUA)</t>
  </si>
  <si>
    <t xml:space="preserve">DINAS PUPR </t>
  </si>
  <si>
    <t xml:space="preserve">JALAN KOMP SIMPANG PINUS ASPAL </t>
  </si>
  <si>
    <t xml:space="preserve">KEL MENTAOS BJB UTARA </t>
  </si>
  <si>
    <t xml:space="preserve">TEMPAT WUDHU LANGGAR RP SOEPARTO </t>
  </si>
  <si>
    <t xml:space="preserve">JL. RP SOEPARTO KEL MENTAOS BJB UTARA </t>
  </si>
  <si>
    <t>1 UNIT PEMANDIAN JENAZAH STAINLESS</t>
  </si>
  <si>
    <t xml:space="preserve">RT 41 KEL LOKTABAT UTARA </t>
  </si>
  <si>
    <t>1 UNIT ALAT ANGKUT SAMPAH (TOSSA)</t>
  </si>
  <si>
    <t xml:space="preserve">KEL LOKTABAT UTARA </t>
  </si>
  <si>
    <t xml:space="preserve">JALAN PAVING BLOCK </t>
  </si>
  <si>
    <t xml:space="preserve">RT 19 PONDOK MANGGA KEL LOKTABAT UTARA </t>
  </si>
  <si>
    <t xml:space="preserve">DRAINASE </t>
  </si>
  <si>
    <t xml:space="preserve">JL. PONDOK MANGGA KEL LOKTABAT UTARA </t>
  </si>
  <si>
    <t xml:space="preserve">KOMP HUNI IBUNDA JL. KARANG ANYAR 2 RT 19 KEL LOKTABAT UTARA </t>
  </si>
  <si>
    <t xml:space="preserve">JL. SEPANJANG JPOK KEL LOKTABAT UTARA </t>
  </si>
  <si>
    <t xml:space="preserve">PERBAIKAN CAT MUSSHOLA </t>
  </si>
  <si>
    <t xml:space="preserve">KOMP MUSTIKA KEL LOKTABAT UTARA </t>
  </si>
  <si>
    <t xml:space="preserve">1 UNIT SPEAKER AKTIF </t>
  </si>
  <si>
    <t xml:space="preserve">HIBAH UANG </t>
  </si>
  <si>
    <t xml:space="preserve">PERBAIKAN PLAPON POSYANDU </t>
  </si>
  <si>
    <t xml:space="preserve">RT 33 KEL LOKTABAT UTARA </t>
  </si>
  <si>
    <t>2 UNIT TENDA UKURAN 3X6</t>
  </si>
  <si>
    <t xml:space="preserve">SEI BESAR BANJARBARU SELATAN </t>
  </si>
  <si>
    <t xml:space="preserve">PELEBARAN GORONG-GORONG </t>
  </si>
  <si>
    <t xml:space="preserve">LESTARI 2,3,4 SEI BESAR BANJARBARU SELATAN </t>
  </si>
  <si>
    <t xml:space="preserve">SISKAMLING REHAB GAZEBO </t>
  </si>
  <si>
    <t xml:space="preserve">SEI BESAR </t>
  </si>
  <si>
    <t>DP3APMP2KB</t>
  </si>
  <si>
    <t xml:space="preserve">RAK UMKM POSYANDU TERATAI </t>
  </si>
  <si>
    <t xml:space="preserve">TUTUP DRAINASE PONDOK 4 </t>
  </si>
  <si>
    <t>EMIR NAHL KHARISMA, SM</t>
  </si>
  <si>
    <t>PENGUSUL : Hj. Khairiah., S.Pi., MS (0813-4841-8865)</t>
  </si>
  <si>
    <t>MURNI 2026</t>
  </si>
  <si>
    <t>Dinas Perumahan dan Permukiman</t>
  </si>
  <si>
    <t>Taman Lansia (RTH)</t>
  </si>
  <si>
    <t>Tanah Fasum depan Blok B Komp. Permata Hijau RT 011 RW 003 Kel. Sungai Ulin Kec. Banjarbaru Utara</t>
  </si>
  <si>
    <t>Jalan Lingkungan (Paving)</t>
  </si>
  <si>
    <t>Komp. Permata Hijau RT 011 RW 003 Kel. Sungai Ulin Kec. Banjarbaru Utara</t>
  </si>
  <si>
    <t>Rehabilitasi Balai Pertemuan Warga (Gudang)</t>
  </si>
  <si>
    <t>RT 025 RW 006 Sungai Ulin</t>
  </si>
  <si>
    <t>RT 017 RW 004 Sungai Ulin</t>
  </si>
  <si>
    <t>Dinas PUPR</t>
  </si>
  <si>
    <t>RT 006 RW 002 Sungai Ulin</t>
  </si>
  <si>
    <t>Kesra</t>
  </si>
  <si>
    <t>Rehabilitasi Halaman Langgar (Paving)</t>
  </si>
  <si>
    <t>Langgar Baitul Rahmah Jl. Ir P M. Noor RT 021 RW 005, Kel. Sungai Ulin</t>
  </si>
  <si>
    <t>Rehabilitasi Halaman Posyandu (Paving)</t>
  </si>
  <si>
    <t>Posyandu Komp. Bukit Permata Asri RT 014 RW 004 Kel. Sungai Ulin</t>
  </si>
  <si>
    <t>Ruang Terbuka Hijau (RTH)</t>
  </si>
  <si>
    <t>RT 013 RW 003 Kel. Sungai Ulin</t>
  </si>
  <si>
    <t>Pemeliharaan Jalan</t>
  </si>
  <si>
    <t>Jl. Iberamsyah Sungai Ulin</t>
  </si>
  <si>
    <t>Pemeliharaan Jalan (Aspal)</t>
  </si>
  <si>
    <t>Jl. Perjuangan Ujung - Perbatasan Kab. Banjar</t>
  </si>
  <si>
    <t>Jalan Lingkuangan (Cor)</t>
  </si>
  <si>
    <t>RT 003 RW 001 Kel. Sungai Ulin</t>
  </si>
  <si>
    <t>Blok J s/d Blok F Komp. Permata Hijau RT. 001 RW. 003 Kel. Sungai Ulin Kec. Banjarbaru Utara</t>
  </si>
  <si>
    <t>Wajib Proposal 2025</t>
  </si>
  <si>
    <t>ABT 2025</t>
  </si>
  <si>
    <t>Sarpras Rukun Kematian (1 Tenda &amp; 50 Kursi)</t>
  </si>
  <si>
    <t>Rukun Kematian Komp. Permata Hijau RT 011 RW 003 Kel. Sungai Ulin Kec. Banjarbaru Utara</t>
  </si>
  <si>
    <t>Sarpras Rukun Kematian (2 Tenda)</t>
  </si>
  <si>
    <t>Rukun Kematian RT 025 RW 006 Sungai Ulin</t>
  </si>
  <si>
    <t>Mesin Potong Pohon (1 Sinsaw)</t>
  </si>
  <si>
    <t>Rukun Kematian RT 004 RW 001 Kel. Sungai Ulin</t>
  </si>
  <si>
    <t>Rukun Kematian RT 003 RW 001 Kel. Loktabat Utara</t>
  </si>
  <si>
    <t>Kendaraan Angkutan Sampah Roda 3 (Tossa)</t>
  </si>
  <si>
    <t>RT 003 RW 001 Kel. Loktabat Utara</t>
  </si>
  <si>
    <t>Unit</t>
  </si>
  <si>
    <t>Rukun Kematian RT 021 RW 005 Kel. Sungai Ulin Kec. Banjarbaru Utara</t>
  </si>
  <si>
    <t>RT 002 RW 005 Kel. Guntung Paikat</t>
  </si>
  <si>
    <t>Alat Tabuhan Rebana</t>
  </si>
  <si>
    <t>Maulid Habsy Langgar Al Fattah</t>
  </si>
  <si>
    <t>Perikanan Bioflok</t>
  </si>
  <si>
    <t>Banjarbaru Utara</t>
  </si>
  <si>
    <t>Hijau RT 011 RW 003 Kel. Sungai Ulin Kec. Banjarbaru Utara</t>
  </si>
  <si>
    <t>Perikanan Bioflok (Penambahan Bibit &amp; Pakan)</t>
  </si>
  <si>
    <t>Jl. Sinar Baru Komp. Griya Sinar Baru RT 024 RW 006 Kel. Sungai Ulin</t>
  </si>
  <si>
    <t>MARDIANA</t>
  </si>
  <si>
    <t>: I</t>
  </si>
  <si>
    <t>PEMERINTAHAN</t>
  </si>
  <si>
    <t>Pengadaan mesin pompa air dan semprotan hama</t>
  </si>
  <si>
    <t>poktan liang anggang</t>
  </si>
  <si>
    <t>Permintaan pupuk kandang permentasi</t>
  </si>
  <si>
    <t>Kec. Lands. Ulin Utara</t>
  </si>
  <si>
    <t>karung</t>
  </si>
  <si>
    <t>Penas tani di gorontalo</t>
  </si>
  <si>
    <t xml:space="preserve">bingkisan lebaran </t>
  </si>
  <si>
    <t>Kader Posyandu Balita</t>
  </si>
  <si>
    <t>36 x 8, 8 x 5</t>
  </si>
  <si>
    <t>Lansia Liang Anggang</t>
  </si>
  <si>
    <t>dinas Koperasi , usaha kecil menengah</t>
  </si>
  <si>
    <t>permodalan koperasi</t>
  </si>
  <si>
    <t>Keruing Indah Jaya RT. 06/01</t>
  </si>
  <si>
    <t>Maju Bersama Juara Jl. Sukamara RT. 07/02</t>
  </si>
  <si>
    <t>Disporabudpar</t>
  </si>
  <si>
    <t>Alat terbang, sound seragam</t>
  </si>
  <si>
    <t>Nisatul Janah RT. 01 Lands. Ulin Selatan</t>
  </si>
  <si>
    <t>Al Istiqomah Kurnia RT. 04/03 Laura</t>
  </si>
  <si>
    <t>Kurnia Rahman RT. 05/03 Laura</t>
  </si>
  <si>
    <t>Babussalam RT. 06/03 Laura</t>
  </si>
  <si>
    <t>Ar. Rahman RT. 13/01 Lands. Ulin Tengah</t>
  </si>
  <si>
    <t>Perkim</t>
  </si>
  <si>
    <t>RTH Pemancingan Laura</t>
  </si>
  <si>
    <t>Jl. Sukamara RT. 07/02</t>
  </si>
  <si>
    <t>Komplek Borneo Indah RT. 13/07 (Jl. Pinus, Cemara dan Keruing)</t>
  </si>
  <si>
    <t>1000 m</t>
  </si>
  <si>
    <t xml:space="preserve">Komplek Regency I </t>
  </si>
  <si>
    <t>1500 m</t>
  </si>
  <si>
    <t>Griya Sriwijaya Mandiri Jl. Sriwijaya gg. Eka RT. 07/01</t>
  </si>
  <si>
    <t>Jl. Kurnia Gg. Alkah dan Gg. Makmur</t>
  </si>
  <si>
    <t>Tenda Kursi</t>
  </si>
  <si>
    <t>Sriwijaya  Gg. Eka  RT.07/01 Laura</t>
  </si>
  <si>
    <t>Berkat Mufakat RT. 13/02  Lands. Ulin Barat.</t>
  </si>
  <si>
    <t>Jl. Kurnia  RT. 05/03</t>
  </si>
  <si>
    <t>Pagar Kuburan muslimin</t>
  </si>
  <si>
    <t>Jl. Kenanga I RT. 06/02 Lands. Ulin Barat</t>
  </si>
  <si>
    <t>3500 m</t>
  </si>
  <si>
    <t>Sumur bor &amp; Dumping</t>
  </si>
  <si>
    <t>Jl. Pelaihari RT. 01/01 Lands. Ulin Selatan</t>
  </si>
  <si>
    <t>Siring dua sisi jalan</t>
  </si>
  <si>
    <t>Jl. Setia Kawan RT. 03/03</t>
  </si>
  <si>
    <t>RIRIK SUMARI R, A. Md</t>
  </si>
  <si>
    <t>Paving blok</t>
  </si>
  <si>
    <t>Alkah Umum  RT. 19, 20, 21 dan 22 Kel. Sungai Ulin</t>
  </si>
  <si>
    <t>Taman Bermain Anak</t>
  </si>
  <si>
    <t>Komplek Sungai Ulin Permai RT. 23 Kel. Sungai Ulin</t>
  </si>
  <si>
    <t>RT. 29 Kel. Sungai Ulin</t>
  </si>
  <si>
    <t>Paving Blok</t>
  </si>
  <si>
    <t>Gg. Keluarga RT. 20 RW. 11 Kel. Loktabat Utara</t>
  </si>
  <si>
    <t>Gg. Anugerah dan Hidayah RT. 20 Kel. Sungai Ulin</t>
  </si>
  <si>
    <t>Jl. Tanah Abang RT. 24 Kel. Sungai Ulin</t>
  </si>
  <si>
    <t>titik</t>
  </si>
  <si>
    <t>Tossa</t>
  </si>
  <si>
    <t>RT. 07 Kel. Sungai Ulin</t>
  </si>
  <si>
    <t>RT. 26 Kel. Sungai Ulin</t>
  </si>
  <si>
    <t>Rehab Gedung</t>
  </si>
  <si>
    <t>Rehab Gedung serbaguna Komplek Asabri RT. 18 Kel. Sungai Ulin</t>
  </si>
  <si>
    <t>Seragam maulid</t>
  </si>
  <si>
    <t>Grup Maulid Kel. Sungai Ulin</t>
  </si>
  <si>
    <t>grup</t>
  </si>
  <si>
    <t>Kecamatan Banjarbaru Utara</t>
  </si>
  <si>
    <t>paving blok</t>
  </si>
  <si>
    <t>Kantor Kelurahan Sungai Ulin</t>
  </si>
  <si>
    <t xml:space="preserve">Kesra </t>
  </si>
  <si>
    <t>Ponpes Warasatul Fuqoha RT. 024 RW. 005 Kel. Kemuning Banjarbaru Selatan</t>
  </si>
  <si>
    <t xml:space="preserve">Rehab </t>
  </si>
  <si>
    <t>rehab SD/SMP</t>
  </si>
  <si>
    <t>dr. H. EKO SUBIYANTO</t>
  </si>
  <si>
    <t>Komplek Graha Citra Megaraya Kel. Cempaka</t>
  </si>
  <si>
    <t>Fasum</t>
  </si>
  <si>
    <t>Perbaikan Fasum di Komplek Graha Citra Megaraya Kel. Cempaka</t>
  </si>
  <si>
    <t>RT. 31, RT. 32 dan RT. 33 Trans Cempaka</t>
  </si>
  <si>
    <t>Pembuatan Pagar Makam</t>
  </si>
  <si>
    <t>Pembuatan pagar makam di RT. 21 RW. 07 Cempaka Pasar</t>
  </si>
  <si>
    <t>Komplek Cempaka Sari RT. 44 RW. 11 Kel. Cempaka</t>
  </si>
  <si>
    <t>RT. 13 RW. 11 Kel. Palam</t>
  </si>
  <si>
    <t>RT. 007 RW. 003 Kel. Bangkal</t>
  </si>
  <si>
    <t>sapi</t>
  </si>
  <si>
    <t xml:space="preserve">H. JON ROBET </t>
  </si>
  <si>
    <t>PEMERINTAHAN SOSIAL KESEHATAN</t>
  </si>
  <si>
    <t>RT. 04/1 Kel. Sungai Besar</t>
  </si>
  <si>
    <t>RT. 03/1 Kel. Sungai Besar</t>
  </si>
  <si>
    <t>RT. 01/1 Kel. Sungai Besar</t>
  </si>
  <si>
    <t>RT. 3 Kel. Guntung Paikat</t>
  </si>
  <si>
    <t>RT. 04 Kel. Guntung Paikat</t>
  </si>
  <si>
    <t>2 tenda 50 kursi</t>
  </si>
  <si>
    <t>RT. 04/01 Kel. Sungai Besar</t>
  </si>
  <si>
    <t>RT. 19/05 Kel. Sungai Ulin</t>
  </si>
  <si>
    <t>RT. 05/01 Kel. Sungai Besar</t>
  </si>
  <si>
    <t>rth taman dan olahraga</t>
  </si>
  <si>
    <t>RT. 26/6 Kel. Sungai Ulin</t>
  </si>
  <si>
    <t>Pengadaan sapi</t>
  </si>
  <si>
    <t>RT. 19 /05 Kel. Sungai Ulin</t>
  </si>
  <si>
    <t>pengadaan alat pertanian mesin rumput, hantraktor, semprota, traktor, cultifator</t>
  </si>
  <si>
    <t>Kel. Sungai Besar</t>
  </si>
  <si>
    <t>bangun posyandu</t>
  </si>
  <si>
    <t>rehab gedung serbaguna</t>
  </si>
  <si>
    <t>Bangun Rumah Marbot</t>
  </si>
  <si>
    <t>H. JON ROBET</t>
  </si>
  <si>
    <t>H. M. FAUZAN NOOR</t>
  </si>
  <si>
    <t>Pembangunan dinding panjat tahap 2</t>
  </si>
  <si>
    <t>GOR Rudi Resnawan</t>
  </si>
  <si>
    <t>6 x 15</t>
  </si>
  <si>
    <t>Lomba Voli Hari Jadi Kota Banjarbaru</t>
  </si>
  <si>
    <t>Banjarbaru</t>
  </si>
  <si>
    <t>Lomba Mancing Hari Jadi Kota Banjarbaru</t>
  </si>
  <si>
    <t>drainase tertutup</t>
  </si>
  <si>
    <t>RT. 1 RW. 1 Kel. Mentaos</t>
  </si>
  <si>
    <t>meter</t>
  </si>
  <si>
    <t>restocking bibit ikan</t>
  </si>
  <si>
    <t xml:space="preserve">Embung Bandara </t>
  </si>
  <si>
    <t>embung sidodadi</t>
  </si>
  <si>
    <t>rehab ruang UPT, PPBA Mentaos</t>
  </si>
  <si>
    <t>Alat Potong Rumput Gendong</t>
  </si>
  <si>
    <t>Alat Potong Rumput dorong</t>
  </si>
  <si>
    <t>Dinas Sosial</t>
  </si>
  <si>
    <t>publikasi</t>
  </si>
  <si>
    <t>50 tayang</t>
  </si>
  <si>
    <t>Dinas Perkim</t>
  </si>
  <si>
    <t>RTH Lapangan Volly</t>
  </si>
  <si>
    <t>Loktabat Utara</t>
  </si>
  <si>
    <t>Banjarbaru Selatan</t>
  </si>
  <si>
    <t>Dinas LH</t>
  </si>
  <si>
    <t>Tosa</t>
  </si>
  <si>
    <t>unit</t>
  </si>
  <si>
    <t>Drs. SARTOMO, WD</t>
  </si>
  <si>
    <t>Kel. Syamsudinor</t>
  </si>
  <si>
    <t>Kel. Lands. Ulin Utara</t>
  </si>
  <si>
    <t>Kel. Lands. Ulin Tengah</t>
  </si>
  <si>
    <t>Langgar di Kel. Lands. Ulin Tengah</t>
  </si>
  <si>
    <t>Komplek Renata Kel. Lands Ulin Utara</t>
  </si>
  <si>
    <t>Langgar di Kel. Lands. Ulin Barat</t>
  </si>
  <si>
    <t>cor bahu jalan</t>
  </si>
  <si>
    <t>cor bahu jalan wengga jaya 2 laura</t>
  </si>
  <si>
    <t>tossa</t>
  </si>
  <si>
    <t>buah</t>
  </si>
  <si>
    <t>perkim</t>
  </si>
  <si>
    <t>drainase</t>
  </si>
  <si>
    <t>H. SLAMET RIYANTO</t>
  </si>
  <si>
    <t>Dinas Koperasi dan UMKM</t>
  </si>
  <si>
    <t>Pelatihan dan Peralatan UMKM</t>
  </si>
  <si>
    <t>Guntung Manggis</t>
  </si>
  <si>
    <t>kelompok</t>
  </si>
  <si>
    <t>Syamsudin Noor</t>
  </si>
  <si>
    <t>alat terbang dan sound</t>
  </si>
  <si>
    <t>Tegal Arum putra RT. 44</t>
  </si>
  <si>
    <t>Tegal Arum Putri RT. 45 dan 46 gabungan</t>
  </si>
  <si>
    <t>Pesantren Nurul Fikri Putra</t>
  </si>
  <si>
    <t>Pesantren Nurul Fikri Putri</t>
  </si>
  <si>
    <t>Guntung Paring RT. 36</t>
  </si>
  <si>
    <t>Guntung Payung</t>
  </si>
  <si>
    <t>tenda dan kursi rukun kematian</t>
  </si>
  <si>
    <t>Berlina Jaya 3 RT. 17 Gt. Manggis</t>
  </si>
  <si>
    <t>rukun kematian</t>
  </si>
  <si>
    <t>Tambak Buluh RT. 03 RW. 06 LUT</t>
  </si>
  <si>
    <t>Pembataan RT. 36 Guntung Manggis</t>
  </si>
  <si>
    <t>Taman kota Santri RT. 13 RW. 03</t>
  </si>
  <si>
    <t>Komplek Mekatamaraya RT. 38 RW. 04 Gt. Manggis</t>
  </si>
  <si>
    <t>Komplek Citra Hasanah (Komp. Pa Hanif) Guntung Paring</t>
  </si>
  <si>
    <t>KESRA</t>
  </si>
  <si>
    <t xml:space="preserve">penyelesaian Lt. 2 </t>
  </si>
  <si>
    <t>Mesjid Luqmanul Hakim RT. 36 Gt. Paring</t>
  </si>
  <si>
    <t>alat musik dan sound pokdarwis</t>
  </si>
  <si>
    <t>IB Production, jalan Bina Permata Loktabat Utara</t>
  </si>
  <si>
    <t>komunitas</t>
  </si>
  <si>
    <t>sumur bor</t>
  </si>
  <si>
    <t xml:space="preserve">Tambak buluh RT. 03 RW. 06 </t>
  </si>
  <si>
    <t>Jl. Guntung Manggis RT. 24 RW. 03</t>
  </si>
  <si>
    <t xml:space="preserve">Jl. Kasturi (RT. Pa arif) Syamsudin Noor </t>
  </si>
  <si>
    <t>Taman Kota Santri RT. 13 RW. 03</t>
  </si>
  <si>
    <t>Gg. Sulaimaniyah Gt. Paring Tembus Rafanda</t>
  </si>
  <si>
    <t>tiang</t>
  </si>
  <si>
    <t>Jl. Tembus Gt. Paring - Pembataan</t>
  </si>
  <si>
    <t>Jl. Pembataan Guntung Paring</t>
  </si>
  <si>
    <t>Akhlaq Mulia RT. 32 RW. 05 Guntung Manggis</t>
  </si>
  <si>
    <t>Jl. Makam Tegal Arum RT. 44 RW. 9</t>
  </si>
  <si>
    <t>Jl. Kayu Manis Tegal Arum RT. 44 RW. 9</t>
  </si>
  <si>
    <t>budidaya ikan</t>
  </si>
  <si>
    <t>finishing</t>
  </si>
  <si>
    <t>posyandu dan balai RT. 36 Gt. Manggis</t>
  </si>
  <si>
    <t>Drainase Jalan</t>
  </si>
  <si>
    <t>Jalan pembataan guntung paring Kel. Guntung Manggis</t>
  </si>
  <si>
    <t>H. SLAMET RIYANTO, S. Pd</t>
  </si>
  <si>
    <t>TAUFIK RACHMAN</t>
  </si>
  <si>
    <t>Event Trail Hut Bjb</t>
  </si>
  <si>
    <t>Kec. Cempaka</t>
  </si>
  <si>
    <t>Kejurnas Grandprix mini 4 wd</t>
  </si>
  <si>
    <t>Kejurprov Kurash</t>
  </si>
  <si>
    <t>Perlindungan, Pengembangan Pemanfataan objek pemajuan tradisi budaya</t>
  </si>
  <si>
    <t>Dinas Pendidikan</t>
  </si>
  <si>
    <t>Pembangunan WC</t>
  </si>
  <si>
    <t>SDN I Palam</t>
  </si>
  <si>
    <t>Rehab Ruang Kelas</t>
  </si>
  <si>
    <t xml:space="preserve"> SDN I Bangkal</t>
  </si>
  <si>
    <t>SDN 6 Bangkal</t>
  </si>
  <si>
    <t>Jalan Usaha Tani</t>
  </si>
  <si>
    <t>RT. 08 Bangkal</t>
  </si>
  <si>
    <t>Jaringan Irigasi tersier</t>
  </si>
  <si>
    <t>RT. 12 Kel. Bangkal</t>
  </si>
  <si>
    <t>TAUFIK RACHMAN, SH. MH</t>
  </si>
  <si>
    <t>NAMA ANGGOTA DPRD : GUSTI RIZKY SUKMA ISKANDAR PUTERA, SE</t>
  </si>
  <si>
    <t>JABATAN : KETUA DPRD KOTA BANJARBARU</t>
  </si>
  <si>
    <t xml:space="preserve">PERMASALAHAN </t>
  </si>
  <si>
    <t>Renovasi Gedung TPA</t>
  </si>
  <si>
    <t>RT. 30 RW. 04, Kelurahan Guntung Manggis, Kecamatan Landasan Ulin</t>
  </si>
  <si>
    <t>Buah</t>
  </si>
  <si>
    <t>RT. 38 RW. 05, Kelurahan Guntung Manggis, Kecamatan Landasan Ulin</t>
  </si>
  <si>
    <t>Pembangunan Drainase</t>
  </si>
  <si>
    <t>RT. 35 RW. 05, Kelurahan Guntung Manggis, Kecamatan Landasan Ulin</t>
  </si>
  <si>
    <t>Meter</t>
  </si>
  <si>
    <t xml:space="preserve">Pengecoran Bahu Jalan </t>
  </si>
  <si>
    <t>RT. 37 RW. 05, Kelurahan Guntung Manggis, Kecamatan Landasan Ulin</t>
  </si>
  <si>
    <t>RT. 45 RW. 09, Kelurahan Syamsudin Noor, Kecamatan Landasan Ulin</t>
  </si>
  <si>
    <t>Pembangunan Pagar Alkah RW. 09</t>
  </si>
  <si>
    <t>RT. 44 RW. 09, Kelurahan Syamsudin Noor, Kecamatan Landasan Ulin</t>
  </si>
  <si>
    <t>Perlu Tenda dan Kursi</t>
  </si>
  <si>
    <t>RT. 42 RW. 09, Kelurahan Syamsudin Noor, Kecamatan Landasan Ulin</t>
  </si>
  <si>
    <t>RT. 37 RW. 08, Kelurahan Syamsudin Noor, Kecamatan Landasan Ulin</t>
  </si>
  <si>
    <t>RT. 31 RW. 07, Kelurahan Syamsudin Noor, Kecamatan Landasan Ulin</t>
  </si>
  <si>
    <t>LINGKUNGAN HIDUP</t>
  </si>
  <si>
    <t>Perlu Tossa Roda 3</t>
  </si>
  <si>
    <t>Genset Mesjid 10000 Watt</t>
  </si>
  <si>
    <t>USULAN POKIR MURNI 2026</t>
  </si>
  <si>
    <t>NAMA ANGGOTA DPRD : NENI HENDRIYAWATY, SE</t>
  </si>
  <si>
    <t>JABATAN :WAKIL KETUA I DPRD KOTA BANJARBARU</t>
  </si>
  <si>
    <t xml:space="preserve">paving blok </t>
  </si>
  <si>
    <t xml:space="preserve">Jalan A. Yani Gang Rahmat Rt 01 Rw 07 kel. Landasan ulin timur </t>
  </si>
  <si>
    <t xml:space="preserve">Rt 04 Rw 008 Kel.landasan ulin timur gang rambutan (jln karya bhakti tembus jl merpati) </t>
  </si>
  <si>
    <t xml:space="preserve">Rt 04 Rw 008 Kel.landasan ulin timur gang melinjo (jl. Karya Bhakti tembus Trikora) </t>
  </si>
  <si>
    <t xml:space="preserve">titik </t>
  </si>
  <si>
    <t>jln. Manunggal jaya 1 Rt 04 Rw 04 Kel. Landasan Ulin Timur</t>
  </si>
  <si>
    <t xml:space="preserve">panjang 200 </t>
  </si>
  <si>
    <t xml:space="preserve">meter </t>
  </si>
  <si>
    <t>jln. Manunggal jaya 2 Rt 04 Rw 04 Kel. Landasan Ulin Timur</t>
  </si>
  <si>
    <t>panjang 400</t>
  </si>
  <si>
    <t xml:space="preserve">Rt 04 Rw 04 Kel. Landasan Ulin Timur </t>
  </si>
  <si>
    <t>panjang 150 , lebar 3</t>
  </si>
  <si>
    <t xml:space="preserve">Griya utama trikora V Rt. 34 Rw. 055 Kel.Guntung Manggis </t>
  </si>
  <si>
    <t xml:space="preserve">Jl. Trikora Komplek Griya Utama Trikora III Rt 034 Rw 005 Kel. Guntung Manggis </t>
  </si>
  <si>
    <t>PU PR</t>
  </si>
  <si>
    <t xml:space="preserve">Drainase </t>
  </si>
  <si>
    <t>Jalan tambak langsat kasturi 2 perum nyiur hijau residence Rt 029 Rw 006</t>
  </si>
  <si>
    <t>Pengerasan jalan</t>
  </si>
  <si>
    <t>Tanbak buluh Rt 01 Karangan Kel.landasan ulin timur</t>
  </si>
  <si>
    <t xml:space="preserve">Paving blok </t>
  </si>
  <si>
    <t xml:space="preserve">Jalan Pramuka </t>
  </si>
  <si>
    <t>NAMA ANGGOTA DPRD : WINDI NOVIANTO, STP</t>
  </si>
  <si>
    <t>JABATAN :WAKIL KETUA II DPRD KOTA BANJARBARU</t>
  </si>
  <si>
    <t xml:space="preserve">PU PR </t>
  </si>
  <si>
    <t xml:space="preserve">pengaspalan lanjutan </t>
  </si>
  <si>
    <t xml:space="preserve">komplek sosial 2 rt 34 kel.guntung manggis  </t>
  </si>
  <si>
    <t>panjang 500</t>
  </si>
  <si>
    <t>pengerasan jalan</t>
  </si>
  <si>
    <t xml:space="preserve">saptamarga ujung Rt 10 Kel. Guntung  payung   </t>
  </si>
  <si>
    <t>panjang 1.000</t>
  </si>
  <si>
    <t xml:space="preserve">pembuatan drainase lanjutan (udith tertutup) </t>
  </si>
  <si>
    <t xml:space="preserve">Rt 13 blok C, kelurahan Guntung Payung </t>
  </si>
  <si>
    <t>panjang 200</t>
  </si>
  <si>
    <t>pembelian sarana alat olahraga untuk NPC Banjarbaru 1. pistol 1 buah, 2.senapan laras panjang 1 buah</t>
  </si>
  <si>
    <t>NPC Banjarbaru</t>
  </si>
  <si>
    <t xml:space="preserve">pemasangan PJU </t>
  </si>
  <si>
    <t xml:space="preserve">Komplek suci 2 rt 34 kelurahan guntung manggis  </t>
  </si>
  <si>
    <t xml:space="preserve">normalisasi sungai </t>
  </si>
  <si>
    <t xml:space="preserve">kelurahan guntung payung </t>
  </si>
  <si>
    <t xml:space="preserve">pemasangan paving </t>
  </si>
  <si>
    <t xml:space="preserve">alkah bumi sejahtera saptamarga </t>
  </si>
  <si>
    <t>panjang 100</t>
  </si>
  <si>
    <t xml:space="preserve">pembangunan drainase </t>
  </si>
  <si>
    <t xml:space="preserve">komplek griya ramania 5, Rt 29, jln tambak langsat, kel.Syamsudinoor </t>
  </si>
  <si>
    <t>panjang 300</t>
  </si>
  <si>
    <t xml:space="preserve">komplek safanusa rt 27, kel. Guntung Manggis  </t>
  </si>
  <si>
    <t xml:space="preserve">pengerasan jalan </t>
  </si>
  <si>
    <t xml:space="preserve">komplek mahatama rt 30 kel. Syamsudinoor   </t>
  </si>
  <si>
    <t xml:space="preserve">pembangunan fasilitasi penunjang masjid Annuur  </t>
  </si>
  <si>
    <t xml:space="preserve">Masjid Annuur Rt 07 Kel.Guntung Payung    </t>
  </si>
  <si>
    <t>lokasi</t>
  </si>
  <si>
    <t xml:space="preserve">renovasi atap langgar darul Al falah   </t>
  </si>
  <si>
    <t xml:space="preserve">langgar darul Al falah Rt 08 Kel. Guntung Payung    </t>
  </si>
  <si>
    <t xml:space="preserve">pembangunan kanopi langgar nurul hidayah </t>
  </si>
  <si>
    <t xml:space="preserve">langgar nurul hidayah Rt 11 Kel. Guntung Payung </t>
  </si>
  <si>
    <t xml:space="preserve">video Publikasi Kegiatan Kepemudaan di Kota Banjarbaru </t>
  </si>
  <si>
    <t xml:space="preserve">kegiatan </t>
  </si>
  <si>
    <t>: Ir. SYAMSURI</t>
  </si>
  <si>
    <t>Nama Komisi</t>
  </si>
  <si>
    <t>: KOMISI II</t>
  </si>
  <si>
    <t>Bidang</t>
  </si>
  <si>
    <t>Nama Fraksi</t>
  </si>
  <si>
    <t>: GERINDRA</t>
  </si>
  <si>
    <t>SKPD Tujuan</t>
  </si>
  <si>
    <t>Permasalahan Pembangunan</t>
  </si>
  <si>
    <t>Lokasi</t>
  </si>
  <si>
    <t>Volume</t>
  </si>
  <si>
    <t>450 m2</t>
  </si>
  <si>
    <t>450m2</t>
  </si>
  <si>
    <t>Permohonan Pemasangan PJU</t>
  </si>
  <si>
    <t>Jl. Perambaian 3 , Kelurahan Sungai besar</t>
  </si>
  <si>
    <t>9 titik</t>
  </si>
  <si>
    <t>Jl. Janaka , Kelurahan Guntung Paikat</t>
  </si>
  <si>
    <t>20 titik</t>
  </si>
  <si>
    <t>Gang Muslimin , Kelurahan Sungai Besar</t>
  </si>
  <si>
    <t>6 titik</t>
  </si>
  <si>
    <t>DISDAG</t>
  </si>
  <si>
    <t>Pembuatan Kanopi  Pedagang Belakang</t>
  </si>
  <si>
    <t>Pasar Bauntung</t>
  </si>
  <si>
    <t>100 M</t>
  </si>
  <si>
    <t>Pembinaan  Cabor Panahan</t>
  </si>
  <si>
    <t>1 lokasi</t>
  </si>
  <si>
    <t>Tournament Billiard</t>
  </si>
  <si>
    <t>LH</t>
  </si>
  <si>
    <t>Bantuan Tossa</t>
  </si>
  <si>
    <t>Wilayah Kelurahan Sungai Besar</t>
  </si>
  <si>
    <t>2 unit</t>
  </si>
  <si>
    <t>Pembuatan profile UMKM dan Publikasi Media</t>
  </si>
  <si>
    <t>5 Video</t>
  </si>
  <si>
    <t>Pembuatan  Jalan Usaha Tani</t>
  </si>
  <si>
    <t>100 m2</t>
  </si>
  <si>
    <r>
      <rPr>
        <sz val="11"/>
        <rFont val="Arial"/>
        <family val="2"/>
      </rPr>
      <t>Pemasangan
Paving Blok</t>
    </r>
  </si>
  <si>
    <r>
      <rPr>
        <sz val="11"/>
        <rFont val="Arial"/>
        <family val="2"/>
      </rPr>
      <t>Gg. Arjuna Bumi berkat 9 , kelurahan sungai
besar</t>
    </r>
  </si>
  <si>
    <r>
      <rPr>
        <sz val="11"/>
        <rFont val="Arial"/>
        <family val="2"/>
      </rPr>
      <t>Jalan    tembus    Jl.bhayangkara,    Kelurahan
sungai besar</t>
    </r>
  </si>
  <si>
    <r>
      <t xml:space="preserve">Jln utama Komplek Griya yuda pratama Rt 08 Rw 09 Landasan ulin jln Griya utama trikora 8 dan gang </t>
    </r>
    <r>
      <rPr>
        <b/>
        <sz val="12"/>
        <rFont val="Arial"/>
        <family val="2"/>
      </rPr>
      <t>satu</t>
    </r>
    <r>
      <rPr>
        <sz val="12"/>
        <rFont val="Arial"/>
        <family val="2"/>
      </rPr>
      <t xml:space="preserve"> </t>
    </r>
  </si>
  <si>
    <r>
      <t xml:space="preserve">Jln utama Komplek Griya yuda pratama Rt 08 Rw 09 Landasan ulin jln Griya utama trikora 8 dan gang </t>
    </r>
    <r>
      <rPr>
        <b/>
        <sz val="12"/>
        <rFont val="Arial"/>
        <family val="2"/>
      </rPr>
      <t>dua</t>
    </r>
  </si>
  <si>
    <r>
      <t>Jln utama Komplek Griya yuda pratama Rt 08 Rw 09 Landasan ulin jln Griya utama trikora 8 dan gang</t>
    </r>
    <r>
      <rPr>
        <b/>
        <sz val="12"/>
        <rFont val="Arial"/>
        <family val="2"/>
      </rPr>
      <t xml:space="preserve"> tiga</t>
    </r>
  </si>
  <si>
    <r>
      <t xml:space="preserve">jalan printis </t>
    </r>
    <r>
      <rPr>
        <b/>
        <sz val="12"/>
        <rFont val="Arial"/>
        <family val="2"/>
      </rPr>
      <t>satu</t>
    </r>
    <r>
      <rPr>
        <sz val="12"/>
        <rFont val="Arial"/>
        <family val="2"/>
      </rPr>
      <t xml:space="preserve"> </t>
    </r>
  </si>
  <si>
    <r>
      <t xml:space="preserve">jalan printis </t>
    </r>
    <r>
      <rPr>
        <b/>
        <sz val="12"/>
        <rFont val="Arial"/>
        <family val="2"/>
      </rPr>
      <t>dua</t>
    </r>
    <r>
      <rPr>
        <sz val="12"/>
        <rFont val="Arial"/>
        <family val="2"/>
      </rPr>
      <t xml:space="preserve"> </t>
    </r>
  </si>
  <si>
    <r>
      <t xml:space="preserve">jalan printis </t>
    </r>
    <r>
      <rPr>
        <b/>
        <sz val="12"/>
        <rFont val="Arial"/>
        <family val="2"/>
      </rPr>
      <t xml:space="preserve">tiga </t>
    </r>
  </si>
  <si>
    <t>SUB KEGIATAN</t>
  </si>
  <si>
    <t>GUSTI RIZKY SUKMA ISKANDAR PUTERA, SE</t>
  </si>
  <si>
    <t>SETDAKO BAG KESRA</t>
  </si>
  <si>
    <t>SETDAKO KESRA</t>
  </si>
  <si>
    <t>DISDAGPERIN</t>
  </si>
  <si>
    <t>DINAS PERDAGANGAN DAN PERINDUSTRIAN</t>
  </si>
  <si>
    <t>DINA KETAHANAN PANGAN , PERTANIAN DAN PERIKANAN</t>
  </si>
  <si>
    <t>NENI HENDRIYAWATY, SE</t>
  </si>
  <si>
    <t>WINDI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</si>
  <si>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</si>
  <si>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</si>
  <si>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</si>
  <si>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</si>
  <si>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</si>
  <si>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</si>
  <si>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</si>
  <si>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</si>
  <si>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</si>
  <si>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</si>
  <si>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</si>
  <si>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</si>
  <si>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</si>
  <si>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M. SYAHRIAL</t>
  </si>
  <si>
    <t>14</t>
  </si>
  <si>
    <t>15</t>
  </si>
  <si>
    <t>16</t>
  </si>
  <si>
    <t>17</t>
  </si>
  <si>
    <t>18</t>
  </si>
  <si>
    <t>19</t>
  </si>
  <si>
    <t>20</t>
  </si>
  <si>
    <t>Diskop UMKM</t>
  </si>
  <si>
    <t>EMI LASARI, SE</t>
  </si>
  <si>
    <t>DISHUB</t>
  </si>
  <si>
    <t>DINSOS</t>
  </si>
  <si>
    <t xml:space="preserve">Video </t>
  </si>
  <si>
    <t>m2</t>
  </si>
  <si>
    <t xml:space="preserve">PUTRA QOMALUDDIN  </t>
  </si>
  <si>
    <t xml:space="preserve">EMIR NAHL KHARISMA, SM </t>
  </si>
  <si>
    <t>Hj, Khairiyah</t>
  </si>
  <si>
    <t>RIRIK SUMARI</t>
  </si>
  <si>
    <t>RIRIK S</t>
  </si>
  <si>
    <t>H. EKO SUBIYANTO</t>
  </si>
  <si>
    <t>H. Jon Robet</t>
  </si>
  <si>
    <t>Jon Robet</t>
  </si>
  <si>
    <t>HM. FAUZAN</t>
  </si>
  <si>
    <t>HM. Fauzan</t>
  </si>
  <si>
    <t>DinSos</t>
  </si>
  <si>
    <t>tayang</t>
  </si>
  <si>
    <t>SARTOMO</t>
  </si>
  <si>
    <t>H.SLAMET RIYANTO</t>
  </si>
  <si>
    <t>Taufik Rahman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</si>
  <si>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</si>
  <si>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</si>
  <si>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</si>
  <si>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</si>
  <si>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</si>
  <si>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</si>
  <si>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</si>
  <si>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</si>
  <si>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</si>
  <si>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</si>
  <si>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</si>
  <si>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</si>
  <si>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</si>
  <si>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</si>
  <si>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</si>
  <si>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</si>
  <si>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</si>
  <si>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</si>
  <si>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</si>
  <si>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</si>
  <si>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</si>
  <si>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</si>
  <si>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</si>
  <si>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</si>
  <si>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</si>
  <si>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</si>
  <si>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</si>
  <si>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</si>
  <si>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</si>
  <si>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</si>
  <si>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</si>
  <si>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</si>
  <si>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</si>
  <si>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</si>
  <si>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</si>
  <si>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</si>
  <si>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</si>
  <si>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</si>
  <si>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</si>
  <si>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</si>
  <si>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</si>
  <si>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</si>
  <si>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</si>
  <si>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</si>
  <si>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</si>
  <si>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</si>
  <si>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</si>
  <si>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</si>
  <si>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</si>
  <si>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</si>
  <si>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</si>
  <si>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</si>
  <si>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</si>
  <si>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</si>
  <si>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</si>
  <si>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</si>
  <si>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</si>
  <si>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</si>
  <si>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</si>
  <si>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</si>
  <si>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</si>
  <si>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</si>
  <si>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</si>
  <si>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</si>
  <si>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</si>
  <si>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Diskop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</si>
  <si>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</si>
  <si>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</si>
  <si>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</si>
  <si>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</si>
  <si>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</si>
  <si>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</si>
  <si>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</si>
  <si>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</si>
  <si>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</si>
  <si>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</si>
  <si>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</si>
  <si>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</si>
  <si>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</si>
  <si>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</si>
  <si>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</si>
  <si>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</si>
  <si>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</si>
  <si>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</si>
  <si>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</si>
  <si>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</si>
  <si>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</si>
  <si>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</si>
  <si>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</si>
  <si>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</si>
  <si>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</si>
  <si>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</si>
  <si>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</si>
  <si>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</si>
  <si>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</si>
  <si>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</si>
  <si>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</si>
  <si>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</si>
  <si>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</si>
  <si>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</si>
  <si>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</si>
  <si>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</si>
  <si>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</si>
  <si>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</si>
  <si>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</si>
  <si>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</si>
  <si>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</si>
  <si>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</si>
  <si>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</si>
  <si>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</si>
  <si>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</si>
  <si>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</si>
  <si>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</si>
  <si>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</si>
  <si>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</si>
  <si>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</si>
  <si>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</si>
  <si>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</si>
  <si>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</si>
  <si>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</si>
  <si>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</si>
  <si>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</si>
  <si>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</si>
  <si>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</si>
  <si>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</si>
  <si>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</si>
  <si>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</si>
  <si>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</si>
  <si>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</si>
  <si>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</si>
  <si>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</si>
  <si>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</si>
  <si>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</si>
  <si>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</si>
  <si>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</si>
  <si>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</si>
  <si>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</si>
  <si>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</si>
  <si>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</si>
  <si>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</si>
  <si>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</si>
  <si>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</si>
  <si>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</si>
  <si>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</si>
  <si>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Rekap</t>
  </si>
  <si>
    <t>Jumlah</t>
  </si>
  <si>
    <t>Control</t>
  </si>
  <si>
    <t>Selisih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</si>
  <si>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</si>
  <si>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</si>
  <si>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</si>
  <si>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</si>
  <si>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</si>
  <si>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</si>
  <si>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</si>
  <si>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</si>
  <si>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</si>
  <si>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</si>
  <si>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</si>
  <si>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</si>
  <si>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</si>
  <si>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</si>
  <si>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</si>
  <si>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</si>
  <si>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</si>
  <si>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</si>
  <si>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nb</t>
  </si>
  <si>
    <t>Hj. Khairiah., S.Pi., MS</t>
  </si>
  <si>
    <t>Kec. BBU</t>
  </si>
  <si>
    <t>)</t>
  </si>
  <si>
    <t>Pemasangan
Paving Blok</t>
  </si>
  <si>
    <t>Gg. Arjuna Bumi berkat 9 , kelurahan sungai
besar</t>
  </si>
  <si>
    <t>Jalan    tembus    Jl.bhayangkara,    Kelurahan
sungai besar</t>
  </si>
  <si>
    <t>ket</t>
  </si>
  <si>
    <t>Peningkatan Kapasitas dan Kompetensi Sumber Daya Manusia Bidang lingkungan</t>
  </si>
  <si>
    <t>harga di ssh Rp. 40.000.000</t>
  </si>
  <si>
    <t>harga di ssh Rp. 40.000.000 dan penerima alamat tidak lengkap</t>
  </si>
  <si>
    <t>volume tidak ada</t>
  </si>
  <si>
    <t>penerima alamat tidak lengkap</t>
  </si>
  <si>
    <t>KET</t>
  </si>
  <si>
    <t>KARENA TK SWASTA, JADI PROSESNYA HIBAH, ADA HAL-HAL YANG HARUS DILAKSANAKAN SEBELUM PROSES HIBAH</t>
  </si>
  <si>
    <t xml:space="preserve"> Pembangunan Sarana, Prasarana dan Utilitas Sekolah (SD)</t>
  </si>
  <si>
    <t>Rehabilitasi Sedang/Berat Sarana, Prasarana dan Utilitas Sekolah (SMP)</t>
  </si>
  <si>
    <t>BELUM JELAS UNTUK SD ATAU SMP</t>
  </si>
  <si>
    <t>BELUM JELAS REHAB APA YANG DIMAKSUD</t>
  </si>
  <si>
    <t>Rehabilitasi Sedang/Berat Ruang Kelas Sekolah (SD)</t>
  </si>
  <si>
    <t>Ket.</t>
  </si>
  <si>
    <t>Pelaksanaan kebijakan evaluasi, dab capaian kinerja terkait kesejahteraan masyarkat</t>
  </si>
  <si>
    <t>Nama Mesjid ?</t>
  </si>
  <si>
    <t>Nama Langgar ?</t>
  </si>
  <si>
    <t>Nama Musholla ?</t>
  </si>
  <si>
    <t>Speaker langgar / Majelis ?</t>
  </si>
  <si>
    <t>Tempat ibadah masjid/langar ?</t>
  </si>
  <si>
    <t>Penyediaan Perlengkapan Jalan di Jalan Kab/Kota</t>
  </si>
  <si>
    <t>Fasilitasi Penyediaan Sarana dan Prasarana Kelembagaan Lembaga Kemasyarakatan  Desa/Kelurahan (RT,RW,PKK,Posyandu, LPM dan Karang Taruna), Lembaga Adat Desa/Kelurahan dan Masyarakat Hukum Adat</t>
  </si>
  <si>
    <t>Peningkatan Kapasitas Kelembagaan Kemasyarakatan Desa/Kelurahan (RT,RW,PKK,Posyandu,dan Karang Taruna) Lembaga Adat Desa/Kelurahan dan Masyarakat Hukum Adat</t>
  </si>
  <si>
    <t xml:space="preserve"> </t>
  </si>
  <si>
    <t>Pembinaan dan Pengendalian Pengelola Sarana Distribusi Perdagangan</t>
  </si>
  <si>
    <t>Pembinaan Sumber Daya Manusia, Lembaga, dan Pranata Kebudayaan</t>
  </si>
  <si>
    <t>Pembinaan dan Pengembangan Olahragawan Berprestasi kabupaten/kota</t>
  </si>
  <si>
    <t>PENYELENGGARAAN KEJUARAAN OLAHRAGA MULTI EVENT DAN SINGLE EVENT TINGKAT KABUPATEN / KOTA (BARU)</t>
  </si>
  <si>
    <t>Koordinasi dan sinkronisasi penyediaan prasarana olahraga melalui perencanaan, pengadaan, pemanfaatan, pemeliharaan, dan pengawasan Prasarana Olahraga di tingkat kabupaten/kota</t>
  </si>
  <si>
    <t xml:space="preserve"> Peningkatan Kerja Sama dan Kemitraan Pariwisata Dalam dan Luar Negeri</t>
  </si>
  <si>
    <t>Pengadaan/Pemeliharaan/Rehabilitasi Sarana dan Prasarana Dalam Daya Tarik Wisata Unggulan Kab/Kota</t>
  </si>
  <si>
    <t>Pembangunan Sarana dan Prasarana Kelurahan</t>
  </si>
  <si>
    <t>Dukungan pemberdayaan masyarakat/relawan pemadam kebakaran melalui penyediaan sarana dan prasarana</t>
  </si>
  <si>
    <t>Koordinasi penyelenggaraan ketentraman dan ketertiban umum serta perlindungan masyarakat tingkat kabupaten/kota</t>
  </si>
  <si>
    <t>Pengelolaan Media Komunikasi Publik</t>
  </si>
  <si>
    <t>Penyelenggaraan Jaringan Intra Pemerintah Daerah Kab/Kota</t>
  </si>
  <si>
    <t>Pembangunan Sistem Drainase Perkotaan</t>
  </si>
  <si>
    <t>Rehabilitasi Jalan</t>
  </si>
  <si>
    <t>Rekonstruksi Jalan</t>
  </si>
  <si>
    <t>Operasi Pemeliharaan Tanggul dan Tebing Sungai</t>
  </si>
  <si>
    <t>Perumahan</t>
  </si>
  <si>
    <t>Permukiman</t>
  </si>
  <si>
    <t>Makam</t>
  </si>
  <si>
    <t>Taman</t>
  </si>
  <si>
    <t>Operasional dan Pemeliharaan Prasarana, Sarana, dan Utilitas Umum di Perumahan</t>
  </si>
  <si>
    <t>Pelaksanaan Pemugaran Kawasan Permukiman Kumuh</t>
  </si>
  <si>
    <t>Koordinasi dan Sinkronisasi dalam rangka Penyediaan Prasarana, Sarana, dan Utilitas Umum Perumahan</t>
  </si>
  <si>
    <t>Penyediaan Prasarana, Sarana, dan Utilitas Umum di Perumahan</t>
  </si>
  <si>
    <t>JL. MAKMUR KOMPLEK ERSIANA PERMAI NO.5 RT.006/RW.004 LANDASAN ULIN UTARA LIANG ANGGANG</t>
  </si>
  <si>
    <t>Perbaikan Prasarana, Sarana, dan Utilitas Umum di Perumahan</t>
  </si>
  <si>
    <t>belum serah terima psu</t>
  </si>
  <si>
    <t>Bukan Kewenangan Disperkim</t>
  </si>
  <si>
    <t xml:space="preserve">bukan kewenangan </t>
  </si>
  <si>
    <t>Publikasi</t>
  </si>
  <si>
    <t>Pendampingan penggunaan sarana pendukung pertanian</t>
  </si>
  <si>
    <t>Pengawasan Penggunaan Sarana Pascapanen Hortikultura</t>
  </si>
  <si>
    <t>Pelaksanaan Fasilitasi Bantuan Pendanaan, Bantuan Pembiayaan, Kemitraan Usaha</t>
  </si>
  <si>
    <t>Pengadaan bibit ternak yang sumbernya dari daerah kabupaten / Kota Lain</t>
  </si>
  <si>
    <t>Pemeliharaan/Rehabilitasi Sarana dan Prasaran Gedung Kantor atau Bangunan Lainnnya</t>
  </si>
  <si>
    <t>Pengendalian dan Pemanfaatan Kawasan Pertanian</t>
  </si>
  <si>
    <t>Pengawasan Penggunaan Sarana Pendukung Pascapanen Hortikultura</t>
  </si>
  <si>
    <t>Penyelenggaraan Rapat Koordinasi dan Konsultasi SKPD </t>
  </si>
  <si>
    <t>Pembentukan Sumber Daya Manusia Pengawasan Sumber Daya Perikanan</t>
  </si>
  <si>
    <t>KETERANGAN</t>
  </si>
  <si>
    <t>Pindahan dari DP3PMP2KB</t>
  </si>
  <si>
    <t>Posyandu Mana??</t>
  </si>
  <si>
    <t>Infonya diganti ke Natura</t>
  </si>
  <si>
    <t>Rehabilitasi atau apa?</t>
  </si>
  <si>
    <t>Pindahan dari Perkim</t>
  </si>
  <si>
    <t>Publikasi apa????</t>
  </si>
  <si>
    <t>Catatan :</t>
  </si>
  <si>
    <t>Jumlah usulan 22 Tossa Rp.1.040.000.000,- bisa dibelikan tossa sebanyak 23 Unit</t>
  </si>
  <si>
    <t>PERLUASAN SISTEM PENYEDIAAN AIR MINUM (SPAM) JARINGAN PERPIPAAN</t>
  </si>
  <si>
    <t>Operasi dan Pemeliharaan Sistem Pengelolaan Air Limbah Domestik (SPALD)</t>
  </si>
  <si>
    <t>Pindahan dari PUPR</t>
  </si>
  <si>
    <t>Drainase atau Siring jalan???</t>
  </si>
  <si>
    <t>Pindahan dari PUPR Irigasi Primer atauTersier???</t>
  </si>
  <si>
    <t>Alamatnya dimana dan volume berapa?</t>
  </si>
  <si>
    <t>Pindahan dari Dinas PUPR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</si>
</sst>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p&quot;* #,##0.00_-;\-&quot;Rp&quot;* #,##0.00_-;_-&quot;Rp&quot;* &quot;-&quot;??_-;_-@_-"/>
    <numFmt numFmtId="165" formatCode="_-&quot;Rp&quot;* #,##0_-;\-&quot;Rp&quot;* #,##0_-;_-&quot;Rp&quot;* &quot;-&quot;??_-;_-@_-"/>
    <numFmt numFmtId="166" formatCode="_-[$Rp-3809]* #,##0.00_-;\-[$Rp-3809]* #,##0.00_-;_-[$Rp-3809]* &quot;-&quot;??_-;_-@_-"/>
    <numFmt numFmtId="167" formatCode="@* &quot;:&quot;"/>
    <numFmt numFmtId="168" formatCode="#&quot;.&quot;"/>
    <numFmt numFmtId="169" formatCode="_-* #,##0_-;\-* #,##0_-;_-* &quot;-&quot;??_-;_-@_-"/>
    <numFmt numFmtId="170" formatCode="&quot;Rp&quot;#,##0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C0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ptos Narrow"/>
      <family val="2"/>
      <scheme val="minor"/>
    </font>
    <font>
      <b/>
      <sz val="12"/>
      <color rgb="FF000000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76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top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0" xfId="0" applyFont="1"/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164" fontId="0" fillId="2" borderId="4" xfId="0" applyNumberFormat="1" applyFill="1" applyBorder="1" applyAlignment="1">
      <alignment horizontal="center" vertical="top" wrapText="1"/>
    </xf>
    <xf numFmtId="0" fontId="0" fillId="0" borderId="4" xfId="0" applyBorder="1" applyAlignment="1">
      <alignment horizontal="left" vertical="center" wrapText="1"/>
    </xf>
    <xf numFmtId="164" fontId="4" fillId="0" borderId="4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0" fillId="0" borderId="4" xfId="0" applyBorder="1" applyAlignment="1">
      <alignment horizontal="left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5" fontId="0" fillId="0" borderId="4" xfId="1" applyNumberFormat="1" applyFont="1" applyFill="1" applyBorder="1" applyAlignment="1">
      <alignment vertical="center" wrapText="1"/>
    </xf>
    <xf numFmtId="165" fontId="0" fillId="0" borderId="4" xfId="0" applyNumberForma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166" fontId="0" fillId="0" borderId="4" xfId="0" applyNumberForma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167" fontId="0" fillId="0" borderId="0" xfId="0" applyNumberFormat="1"/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left" indent="4"/>
    </xf>
    <xf numFmtId="0" fontId="0" fillId="0" borderId="3" xfId="0" applyBorder="1"/>
    <xf numFmtId="168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vertical="center"/>
    </xf>
    <xf numFmtId="0" fontId="8" fillId="0" borderId="4" xfId="0" applyFont="1" applyBorder="1" applyAlignment="1">
      <alignment horizontal="left" vertical="center"/>
    </xf>
    <xf numFmtId="164" fontId="9" fillId="0" borderId="4" xfId="0" applyNumberFormat="1" applyFont="1" applyBorder="1" applyAlignment="1">
      <alignment vertical="center"/>
    </xf>
    <xf numFmtId="164" fontId="0" fillId="0" borderId="4" xfId="0" applyNumberForma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left" vertical="center" indent="7"/>
    </xf>
    <xf numFmtId="164" fontId="2" fillId="0" borderId="4" xfId="0" applyNumberFormat="1" applyFont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7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0" fillId="3" borderId="4" xfId="0" applyFill="1" applyBorder="1" applyAlignment="1">
      <alignment horizontal="center" vertical="top" wrapText="1"/>
    </xf>
    <xf numFmtId="0" fontId="0" fillId="3" borderId="4" xfId="0" applyFill="1" applyBorder="1" applyAlignment="1">
      <alignment vertical="top" wrapText="1"/>
    </xf>
    <xf numFmtId="164" fontId="0" fillId="3" borderId="4" xfId="0" applyNumberFormat="1" applyFill="1" applyBorder="1" applyAlignment="1">
      <alignment horizontal="center" vertical="top" wrapText="1"/>
    </xf>
    <xf numFmtId="0" fontId="0" fillId="3" borderId="0" xfId="0" applyFill="1"/>
    <xf numFmtId="0" fontId="1" fillId="3" borderId="0" xfId="0" applyFont="1" applyFill="1"/>
    <xf numFmtId="0" fontId="2" fillId="0" borderId="0" xfId="0" applyFont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3" fontId="0" fillId="0" borderId="4" xfId="0" applyNumberForma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5" fontId="9" fillId="0" borderId="4" xfId="0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165" fontId="9" fillId="0" borderId="4" xfId="1" applyNumberFormat="1" applyFont="1" applyFill="1" applyBorder="1" applyAlignment="1">
      <alignment vertical="center" wrapText="1"/>
    </xf>
    <xf numFmtId="165" fontId="0" fillId="0" borderId="4" xfId="2" applyNumberFormat="1" applyFont="1" applyFill="1" applyBorder="1" applyAlignment="1">
      <alignment vertical="center" wrapText="1"/>
    </xf>
    <xf numFmtId="165" fontId="9" fillId="0" borderId="4" xfId="2" applyNumberFormat="1" applyFont="1" applyFill="1" applyBorder="1" applyAlignment="1">
      <alignment vertical="center" wrapText="1"/>
    </xf>
    <xf numFmtId="165" fontId="2" fillId="0" borderId="4" xfId="2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169" fontId="9" fillId="0" borderId="4" xfId="1" applyNumberFormat="1" applyFont="1" applyBorder="1" applyAlignment="1">
      <alignment horizontal="center" vertical="top" wrapText="1"/>
    </xf>
    <xf numFmtId="41" fontId="0" fillId="0" borderId="0" xfId="0" applyNumberFormat="1"/>
    <xf numFmtId="164" fontId="0" fillId="2" borderId="6" xfId="0" applyNumberForma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41" fontId="0" fillId="0" borderId="0" xfId="0" applyNumberFormat="1" applyAlignment="1">
      <alignment horizontal="left"/>
    </xf>
    <xf numFmtId="41" fontId="2" fillId="0" borderId="4" xfId="0" applyNumberFormat="1" applyFont="1" applyBorder="1" applyAlignment="1">
      <alignment horizontal="center" vertical="center"/>
    </xf>
    <xf numFmtId="41" fontId="0" fillId="0" borderId="4" xfId="0" applyNumberFormat="1" applyBorder="1" applyAlignment="1">
      <alignment horizontal="center" vertical="top" wrapText="1"/>
    </xf>
    <xf numFmtId="41" fontId="0" fillId="2" borderId="4" xfId="0" applyNumberFormat="1" applyFill="1" applyBorder="1" applyAlignment="1">
      <alignment horizontal="center" vertical="top" wrapText="1"/>
    </xf>
    <xf numFmtId="41" fontId="4" fillId="0" borderId="4" xfId="0" applyNumberFormat="1" applyFont="1" applyBorder="1" applyAlignment="1">
      <alignment vertical="center" wrapText="1"/>
    </xf>
    <xf numFmtId="41" fontId="4" fillId="0" borderId="0" xfId="0" applyNumberFormat="1" applyFont="1" applyAlignment="1">
      <alignment vertical="center" wrapText="1"/>
    </xf>
    <xf numFmtId="41" fontId="0" fillId="0" borderId="0" xfId="0" applyNumberFormat="1" applyAlignment="1">
      <alignment horizontal="center" vertical="top" wrapText="1"/>
    </xf>
    <xf numFmtId="41" fontId="2" fillId="0" borderId="0" xfId="0" applyNumberFormat="1" applyFont="1" applyAlignment="1">
      <alignment wrapText="1"/>
    </xf>
    <xf numFmtId="41" fontId="0" fillId="0" borderId="0" xfId="0" applyNumberFormat="1" applyAlignment="1">
      <alignment vertical="top" wrapText="1"/>
    </xf>
    <xf numFmtId="41" fontId="0" fillId="0" borderId="0" xfId="0" applyNumberFormat="1" applyAlignment="1">
      <alignment wrapText="1"/>
    </xf>
    <xf numFmtId="41" fontId="7" fillId="0" borderId="0" xfId="0" applyNumberFormat="1" applyFont="1" applyAlignment="1">
      <alignment vertical="center"/>
    </xf>
    <xf numFmtId="41" fontId="7" fillId="0" borderId="0" xfId="0" applyNumberFormat="1" applyFont="1" applyAlignment="1">
      <alignment horizontal="left" vertical="center"/>
    </xf>
    <xf numFmtId="41" fontId="6" fillId="0" borderId="4" xfId="0" applyNumberFormat="1" applyFont="1" applyBorder="1" applyAlignment="1">
      <alignment horizontal="center" vertical="center"/>
    </xf>
    <xf numFmtId="41" fontId="7" fillId="0" borderId="4" xfId="1" applyNumberFormat="1" applyFont="1" applyFill="1" applyBorder="1" applyAlignment="1">
      <alignment vertical="center" wrapText="1"/>
    </xf>
    <xf numFmtId="41" fontId="7" fillId="0" borderId="4" xfId="0" applyNumberFormat="1" applyFont="1" applyBorder="1" applyAlignment="1">
      <alignment vertical="center" wrapText="1"/>
    </xf>
    <xf numFmtId="41" fontId="6" fillId="0" borderId="4" xfId="0" applyNumberFormat="1" applyFont="1" applyBorder="1" applyAlignment="1">
      <alignment vertical="center" wrapText="1"/>
    </xf>
    <xf numFmtId="41" fontId="7" fillId="0" borderId="0" xfId="0" applyNumberFormat="1" applyFont="1" applyAlignment="1">
      <alignment vertical="center" wrapText="1"/>
    </xf>
    <xf numFmtId="41" fontId="0" fillId="0" borderId="4" xfId="0" applyNumberForma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15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5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left" vertical="top" wrapText="1"/>
    </xf>
    <xf numFmtId="1" fontId="16" fillId="0" borderId="13" xfId="0" applyNumberFormat="1" applyFont="1" applyBorder="1" applyAlignment="1">
      <alignment horizontal="center" vertical="top" shrinkToFit="1"/>
    </xf>
    <xf numFmtId="0" fontId="17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center" vertical="top" wrapText="1"/>
    </xf>
    <xf numFmtId="1" fontId="16" fillId="0" borderId="13" xfId="0" applyNumberFormat="1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/>
    </xf>
    <xf numFmtId="41" fontId="7" fillId="0" borderId="11" xfId="0" applyNumberFormat="1" applyFont="1" applyBorder="1" applyAlignment="1">
      <alignment horizontal="left" vertical="center" wrapText="1"/>
    </xf>
    <xf numFmtId="41" fontId="7" fillId="0" borderId="0" xfId="0" applyNumberFormat="1" applyFont="1" applyAlignment="1">
      <alignment horizontal="left" wrapText="1"/>
    </xf>
    <xf numFmtId="41" fontId="7" fillId="0" borderId="12" xfId="0" applyNumberFormat="1" applyFont="1" applyBorder="1" applyAlignment="1">
      <alignment horizontal="left" vertical="center" wrapText="1"/>
    </xf>
    <xf numFmtId="41" fontId="16" fillId="0" borderId="10" xfId="0" applyNumberFormat="1" applyFont="1" applyBorder="1" applyAlignment="1">
      <alignment horizontal="right" vertical="top" shrinkToFit="1"/>
    </xf>
    <xf numFmtId="41" fontId="16" fillId="0" borderId="10" xfId="0" applyNumberFormat="1" applyFont="1" applyBorder="1" applyAlignment="1">
      <alignment horizontal="right" vertical="center" shrinkToFit="1"/>
    </xf>
    <xf numFmtId="41" fontId="18" fillId="0" borderId="10" xfId="0" applyNumberFormat="1" applyFont="1" applyBorder="1" applyAlignment="1">
      <alignment horizontal="right" vertical="top" shrinkToFit="1"/>
    </xf>
    <xf numFmtId="41" fontId="7" fillId="0" borderId="0" xfId="0" applyNumberFormat="1" applyFont="1" applyAlignment="1">
      <alignment horizontal="left" vertical="top"/>
    </xf>
    <xf numFmtId="0" fontId="7" fillId="0" borderId="19" xfId="0" applyFont="1" applyBorder="1"/>
    <xf numFmtId="0" fontId="16" fillId="0" borderId="20" xfId="0" applyFont="1" applyBorder="1" applyAlignment="1">
      <alignment horizontal="center"/>
    </xf>
    <xf numFmtId="41" fontId="18" fillId="0" borderId="21" xfId="0" applyNumberFormat="1" applyFont="1" applyBorder="1" applyAlignment="1">
      <alignment horizontal="center" vertical="center"/>
    </xf>
    <xf numFmtId="41" fontId="18" fillId="0" borderId="23" xfId="0" applyNumberFormat="1" applyFont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41" fontId="16" fillId="3" borderId="7" xfId="0" applyNumberFormat="1" applyFont="1" applyFill="1" applyBorder="1" applyAlignment="1">
      <alignment horizontal="center" vertical="center"/>
    </xf>
    <xf numFmtId="41" fontId="17" fillId="3" borderId="7" xfId="0" applyNumberFormat="1" applyFont="1" applyFill="1" applyBorder="1" applyAlignment="1">
      <alignment horizontal="center" vertical="center" wrapText="1"/>
    </xf>
    <xf numFmtId="0" fontId="7" fillId="3" borderId="26" xfId="0" applyFont="1" applyFill="1" applyBorder="1"/>
    <xf numFmtId="0" fontId="7" fillId="3" borderId="0" xfId="0" applyFont="1" applyFill="1"/>
    <xf numFmtId="0" fontId="16" fillId="0" borderId="7" xfId="0" quotePrefix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41" fontId="16" fillId="0" borderId="7" xfId="0" applyNumberFormat="1" applyFont="1" applyBorder="1" applyAlignment="1">
      <alignment horizontal="center" vertical="center"/>
    </xf>
    <xf numFmtId="41" fontId="17" fillId="0" borderId="7" xfId="0" applyNumberFormat="1" applyFont="1" applyBorder="1" applyAlignment="1">
      <alignment horizontal="center" vertical="center" wrapText="1"/>
    </xf>
    <xf numFmtId="0" fontId="16" fillId="0" borderId="6" xfId="0" quotePrefix="1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0" fontId="16" fillId="0" borderId="4" xfId="0" quotePrefix="1" applyFont="1" applyBorder="1" applyAlignment="1">
      <alignment horizontal="center" vertical="center"/>
    </xf>
    <xf numFmtId="41" fontId="16" fillId="0" borderId="4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wrapText="1"/>
    </xf>
    <xf numFmtId="41" fontId="16" fillId="0" borderId="6" xfId="0" applyNumberFormat="1" applyFont="1" applyBorder="1" applyAlignment="1">
      <alignment horizontal="center" vertical="center"/>
    </xf>
    <xf numFmtId="0" fontId="16" fillId="0" borderId="5" xfId="0" quotePrefix="1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41" fontId="16" fillId="0" borderId="4" xfId="0" applyNumberFormat="1" applyFont="1" applyBorder="1" applyAlignment="1">
      <alignment vertical="center"/>
    </xf>
    <xf numFmtId="41" fontId="16" fillId="0" borderId="5" xfId="0" applyNumberFormat="1" applyFont="1" applyBorder="1" applyAlignment="1">
      <alignment horizontal="center" vertical="center"/>
    </xf>
    <xf numFmtId="41" fontId="16" fillId="0" borderId="1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 wrapText="1"/>
    </xf>
    <xf numFmtId="41" fontId="16" fillId="0" borderId="5" xfId="0" applyNumberFormat="1" applyFont="1" applyBorder="1" applyAlignment="1">
      <alignment horizontal="center"/>
    </xf>
    <xf numFmtId="41" fontId="17" fillId="0" borderId="0" xfId="0" applyNumberFormat="1" applyFont="1" applyAlignment="1">
      <alignment horizontal="center" vertical="center" wrapText="1"/>
    </xf>
    <xf numFmtId="41" fontId="16" fillId="0" borderId="0" xfId="0" applyNumberFormat="1" applyFont="1" applyAlignment="1">
      <alignment horizontal="center" vertical="center"/>
    </xf>
    <xf numFmtId="41" fontId="7" fillId="0" borderId="0" xfId="0" applyNumberFormat="1" applyFont="1"/>
    <xf numFmtId="41" fontId="18" fillId="0" borderId="4" xfId="0" applyNumberFormat="1" applyFont="1" applyBorder="1" applyAlignment="1">
      <alignment horizontal="center" vertical="center"/>
    </xf>
    <xf numFmtId="0" fontId="7" fillId="0" borderId="26" xfId="0" applyFont="1" applyBorder="1"/>
    <xf numFmtId="41" fontId="18" fillId="0" borderId="23" xfId="0" applyNumberFormat="1" applyFont="1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left" vertical="center"/>
    </xf>
    <xf numFmtId="0" fontId="22" fillId="0" borderId="2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41" fontId="21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 wrapText="1"/>
    </xf>
    <xf numFmtId="41" fontId="22" fillId="0" borderId="7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 wrapText="1"/>
    </xf>
    <xf numFmtId="41" fontId="21" fillId="0" borderId="6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41" fontId="21" fillId="0" borderId="4" xfId="0" applyNumberFormat="1" applyFont="1" applyBorder="1" applyAlignment="1">
      <alignment horizontal="center" vertical="center"/>
    </xf>
    <xf numFmtId="41" fontId="22" fillId="0" borderId="4" xfId="0" applyNumberFormat="1" applyFont="1" applyBorder="1" applyAlignment="1">
      <alignment horizontal="center" vertical="center" wrapText="1"/>
    </xf>
    <xf numFmtId="41" fontId="21" fillId="0" borderId="5" xfId="0" applyNumberFormat="1" applyFont="1" applyBorder="1" applyAlignment="1">
      <alignment horizontal="center" vertical="center"/>
    </xf>
    <xf numFmtId="0" fontId="24" fillId="0" borderId="19" xfId="0" applyFont="1" applyBorder="1" applyAlignment="1">
      <alignment horizontal="center"/>
    </xf>
    <xf numFmtId="0" fontId="22" fillId="0" borderId="4" xfId="0" applyFont="1" applyBorder="1" applyAlignment="1">
      <alignment horizontal="right" vertical="center" wrapText="1"/>
    </xf>
    <xf numFmtId="0" fontId="24" fillId="0" borderId="3" xfId="0" applyFont="1" applyBorder="1" applyAlignment="1">
      <alignment horizontal="center"/>
    </xf>
    <xf numFmtId="0" fontId="24" fillId="0" borderId="4" xfId="0" applyFont="1" applyBorder="1" applyAlignment="1">
      <alignment horizontal="right"/>
    </xf>
    <xf numFmtId="0" fontId="24" fillId="0" borderId="1" xfId="0" applyFont="1" applyBorder="1" applyAlignment="1">
      <alignment horizontal="center"/>
    </xf>
    <xf numFmtId="0" fontId="21" fillId="0" borderId="5" xfId="0" applyFont="1" applyBorder="1" applyAlignment="1">
      <alignment horizontal="left" vertical="center"/>
    </xf>
    <xf numFmtId="0" fontId="22" fillId="0" borderId="5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left"/>
    </xf>
    <xf numFmtId="41" fontId="18" fillId="0" borderId="4" xfId="0" applyNumberFormat="1" applyFont="1" applyBorder="1" applyAlignment="1">
      <alignment horizontal="center"/>
    </xf>
    <xf numFmtId="0" fontId="17" fillId="0" borderId="27" xfId="0" applyFont="1" applyBorder="1" applyAlignment="1">
      <alignment horizontal="left" vertical="center" wrapText="1"/>
    </xf>
    <xf numFmtId="41" fontId="16" fillId="0" borderId="7" xfId="0" applyNumberFormat="1" applyFont="1" applyBorder="1" applyAlignment="1">
      <alignment horizontal="left" vertical="center"/>
    </xf>
    <xf numFmtId="41" fontId="17" fillId="0" borderId="7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41" fontId="16" fillId="0" borderId="4" xfId="0" applyNumberFormat="1" applyFont="1" applyBorder="1" applyAlignment="1">
      <alignment horizontal="left" vertical="center"/>
    </xf>
    <xf numFmtId="41" fontId="16" fillId="0" borderId="6" xfId="0" applyNumberFormat="1" applyFont="1" applyBorder="1" applyAlignment="1">
      <alignment horizontal="left" vertical="center"/>
    </xf>
    <xf numFmtId="41" fontId="16" fillId="0" borderId="5" xfId="0" applyNumberFormat="1" applyFont="1" applyBorder="1" applyAlignment="1">
      <alignment horizontal="left" vertical="center"/>
    </xf>
    <xf numFmtId="41" fontId="16" fillId="0" borderId="5" xfId="0" applyNumberFormat="1" applyFont="1" applyBorder="1" applyAlignment="1">
      <alignment horizontal="left"/>
    </xf>
    <xf numFmtId="41" fontId="18" fillId="0" borderId="3" xfId="0" applyNumberFormat="1" applyFont="1" applyBorder="1" applyAlignment="1">
      <alignment horizontal="left"/>
    </xf>
    <xf numFmtId="0" fontId="7" fillId="0" borderId="4" xfId="0" applyFont="1" applyBorder="1"/>
    <xf numFmtId="41" fontId="7" fillId="0" borderId="4" xfId="0" applyNumberFormat="1" applyFont="1" applyBorder="1"/>
    <xf numFmtId="0" fontId="18" fillId="0" borderId="4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 wrapText="1"/>
    </xf>
    <xf numFmtId="41" fontId="18" fillId="0" borderId="4" xfId="0" applyNumberFormat="1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16" fillId="0" borderId="4" xfId="0" applyFont="1" applyBorder="1" applyAlignment="1">
      <alignment horizontal="left" vertical="top"/>
    </xf>
    <xf numFmtId="0" fontId="1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/>
    </xf>
    <xf numFmtId="41" fontId="16" fillId="0" borderId="4" xfId="0" applyNumberFormat="1" applyFont="1" applyBorder="1" applyAlignment="1">
      <alignment horizontal="center" vertical="top"/>
    </xf>
    <xf numFmtId="41" fontId="17" fillId="0" borderId="4" xfId="0" applyNumberFormat="1" applyFont="1" applyBorder="1" applyAlignment="1">
      <alignment horizontal="center" vertical="top" wrapText="1"/>
    </xf>
    <xf numFmtId="41" fontId="7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164" fontId="0" fillId="0" borderId="5" xfId="0" applyNumberForma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41" fontId="18" fillId="0" borderId="4" xfId="0" applyNumberFormat="1" applyFont="1" applyBorder="1" applyAlignment="1">
      <alignment horizontal="center" vertical="top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 wrapText="1"/>
    </xf>
    <xf numFmtId="164" fontId="0" fillId="2" borderId="5" xfId="0" applyNumberFormat="1" applyFill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41" fontId="7" fillId="0" borderId="4" xfId="0" applyNumberFormat="1" applyFont="1" applyBorder="1" applyAlignment="1">
      <alignment vertical="top"/>
    </xf>
    <xf numFmtId="0" fontId="7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top" wrapText="1"/>
    </xf>
    <xf numFmtId="41" fontId="16" fillId="0" borderId="4" xfId="0" applyNumberFormat="1" applyFont="1" applyBorder="1" applyAlignment="1">
      <alignment horizontal="right" vertical="top" shrinkToFit="1"/>
    </xf>
    <xf numFmtId="0" fontId="7" fillId="0" borderId="4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/>
    </xf>
    <xf numFmtId="41" fontId="17" fillId="0" borderId="4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center" vertical="center" wrapText="1"/>
    </xf>
    <xf numFmtId="41" fontId="16" fillId="0" borderId="4" xfId="0" applyNumberFormat="1" applyFont="1" applyBorder="1" applyAlignment="1">
      <alignment horizontal="right" vertical="center" shrinkToFit="1"/>
    </xf>
    <xf numFmtId="41" fontId="1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/>
    </xf>
    <xf numFmtId="0" fontId="18" fillId="0" borderId="5" xfId="0" applyFont="1" applyBorder="1" applyAlignment="1">
      <alignment horizontal="center" vertical="top" wrapText="1"/>
    </xf>
    <xf numFmtId="41" fontId="18" fillId="0" borderId="5" xfId="0" applyNumberFormat="1" applyFont="1" applyBorder="1" applyAlignment="1">
      <alignment horizontal="center" vertical="top" wrapText="1"/>
    </xf>
    <xf numFmtId="41" fontId="18" fillId="0" borderId="5" xfId="0" applyNumberFormat="1" applyFont="1" applyBorder="1" applyAlignment="1">
      <alignment horizontal="center" vertical="center" wrapText="1"/>
    </xf>
    <xf numFmtId="41" fontId="0" fillId="0" borderId="4" xfId="0" applyNumberFormat="1" applyBorder="1" applyAlignment="1">
      <alignment horizontal="center" vertical="center" wrapText="1"/>
    </xf>
    <xf numFmtId="41" fontId="0" fillId="2" borderId="4" xfId="0" applyNumberFormat="1" applyFill="1" applyBorder="1" applyAlignment="1">
      <alignment horizontal="center" vertical="center" wrapText="1"/>
    </xf>
    <xf numFmtId="41" fontId="7" fillId="0" borderId="4" xfId="0" applyNumberFormat="1" applyFont="1" applyBorder="1" applyAlignment="1">
      <alignment horizontal="right" vertical="center" wrapText="1"/>
    </xf>
    <xf numFmtId="43" fontId="0" fillId="0" borderId="0" xfId="0" applyNumberFormat="1"/>
    <xf numFmtId="0" fontId="1" fillId="3" borderId="4" xfId="0" applyFont="1" applyFill="1" applyBorder="1"/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7" fillId="0" borderId="4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0" fillId="0" borderId="2" xfId="0" applyBorder="1" applyAlignment="1">
      <alignment horizontal="left" vertical="center" wrapText="1"/>
    </xf>
    <xf numFmtId="41" fontId="15" fillId="0" borderId="4" xfId="0" applyNumberFormat="1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top"/>
    </xf>
    <xf numFmtId="0" fontId="0" fillId="0" borderId="5" xfId="0" applyBorder="1" applyAlignment="1">
      <alignment vertical="top" wrapText="1"/>
    </xf>
    <xf numFmtId="0" fontId="17" fillId="0" borderId="0" xfId="0" applyFont="1" applyAlignment="1">
      <alignment vertical="top"/>
    </xf>
    <xf numFmtId="0" fontId="17" fillId="0" borderId="0" xfId="0" applyFont="1"/>
    <xf numFmtId="0" fontId="15" fillId="0" borderId="0" xfId="0" applyFont="1"/>
    <xf numFmtId="41" fontId="17" fillId="0" borderId="0" xfId="0" applyNumberFormat="1" applyFont="1"/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41" fontId="15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/>
    <xf numFmtId="41" fontId="17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17" fillId="0" borderId="4" xfId="0" quotePrefix="1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7" fillId="0" borderId="4" xfId="0" applyFont="1" applyBorder="1" applyAlignment="1">
      <alignment vertical="top"/>
    </xf>
    <xf numFmtId="41" fontId="17" fillId="0" borderId="4" xfId="0" applyNumberFormat="1" applyFont="1" applyBorder="1" applyAlignment="1">
      <alignment horizontal="right" vertical="top" shrinkToFit="1"/>
    </xf>
    <xf numFmtId="0" fontId="17" fillId="0" borderId="4" xfId="0" quotePrefix="1" applyFont="1" applyBorder="1" applyAlignment="1">
      <alignment horizontal="center"/>
    </xf>
    <xf numFmtId="0" fontId="28" fillId="0" borderId="4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9" fillId="3" borderId="4" xfId="0" applyFont="1" applyFill="1" applyBorder="1" applyAlignment="1">
      <alignment vertical="top" wrapText="1"/>
    </xf>
    <xf numFmtId="0" fontId="9" fillId="3" borderId="4" xfId="0" applyFont="1" applyFill="1" applyBorder="1" applyAlignment="1">
      <alignment horizontal="center" vertical="top" wrapText="1"/>
    </xf>
    <xf numFmtId="41" fontId="9" fillId="0" borderId="4" xfId="0" applyNumberFormat="1" applyFont="1" applyBorder="1" applyAlignment="1">
      <alignment horizontal="center" vertical="top" wrapText="1"/>
    </xf>
    <xf numFmtId="41" fontId="9" fillId="2" borderId="4" xfId="0" applyNumberFormat="1" applyFont="1" applyFill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7" fillId="0" borderId="4" xfId="0" applyFont="1" applyBorder="1" applyAlignment="1">
      <alignment vertical="top" wrapText="1"/>
    </xf>
    <xf numFmtId="41" fontId="17" fillId="0" borderId="4" xfId="0" applyNumberFormat="1" applyFont="1" applyBorder="1" applyAlignment="1">
      <alignment horizontal="center" vertical="center"/>
    </xf>
    <xf numFmtId="41" fontId="17" fillId="2" borderId="4" xfId="0" applyNumberFormat="1" applyFont="1" applyFill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41" fontId="17" fillId="0" borderId="4" xfId="0" applyNumberFormat="1" applyFont="1" applyBorder="1" applyAlignment="1">
      <alignment vertical="center"/>
    </xf>
    <xf numFmtId="41" fontId="17" fillId="0" borderId="4" xfId="0" applyNumberFormat="1" applyFont="1" applyBorder="1" applyAlignment="1">
      <alignment horizontal="right" vertical="center" wrapText="1"/>
    </xf>
    <xf numFmtId="41" fontId="17" fillId="0" borderId="4" xfId="1" applyNumberFormat="1" applyFont="1" applyBorder="1" applyAlignment="1">
      <alignment horizontal="center" vertical="top" wrapText="1"/>
    </xf>
    <xf numFmtId="41" fontId="17" fillId="0" borderId="0" xfId="0" applyNumberFormat="1" applyFont="1" applyAlignment="1">
      <alignment vertical="top"/>
    </xf>
    <xf numFmtId="0" fontId="7" fillId="0" borderId="7" xfId="0" applyFont="1" applyBorder="1" applyAlignment="1">
      <alignment horizontal="left" vertical="center" wrapText="1"/>
    </xf>
    <xf numFmtId="41" fontId="7" fillId="0" borderId="4" xfId="0" applyNumberFormat="1" applyFont="1" applyBorder="1" applyAlignment="1">
      <alignment horizontal="center" vertical="center"/>
    </xf>
    <xf numFmtId="41" fontId="7" fillId="2" borderId="4" xfId="0" applyNumberFormat="1" applyFont="1" applyFill="1" applyBorder="1" applyAlignment="1">
      <alignment horizontal="center" vertical="top" wrapText="1"/>
    </xf>
    <xf numFmtId="41" fontId="7" fillId="0" borderId="4" xfId="0" applyNumberFormat="1" applyFont="1" applyBorder="1" applyAlignment="1">
      <alignment horizontal="center" vertical="top" wrapText="1"/>
    </xf>
    <xf numFmtId="0" fontId="15" fillId="0" borderId="0" xfId="0" applyFont="1" applyAlignment="1">
      <alignment vertical="top"/>
    </xf>
    <xf numFmtId="0" fontId="15" fillId="0" borderId="4" xfId="0" applyFont="1" applyBorder="1" applyAlignment="1">
      <alignment horizontal="center" vertical="top"/>
    </xf>
    <xf numFmtId="41" fontId="15" fillId="0" borderId="4" xfId="0" applyNumberFormat="1" applyFont="1" applyBorder="1" applyAlignment="1">
      <alignment horizontal="center" vertical="top"/>
    </xf>
    <xf numFmtId="0" fontId="17" fillId="0" borderId="4" xfId="0" applyFont="1" applyBorder="1" applyAlignment="1">
      <alignment horizontal="left" vertical="top"/>
    </xf>
    <xf numFmtId="41" fontId="17" fillId="0" borderId="4" xfId="0" applyNumberFormat="1" applyFont="1" applyBorder="1" applyAlignment="1">
      <alignment vertical="top"/>
    </xf>
    <xf numFmtId="41" fontId="17" fillId="0" borderId="4" xfId="0" applyNumberFormat="1" applyFont="1" applyBorder="1" applyAlignment="1">
      <alignment horizontal="left" vertical="center"/>
    </xf>
    <xf numFmtId="3" fontId="17" fillId="0" borderId="4" xfId="0" applyNumberFormat="1" applyFont="1" applyBorder="1" applyAlignment="1">
      <alignment vertical="center" wrapText="1"/>
    </xf>
    <xf numFmtId="3" fontId="17" fillId="0" borderId="4" xfId="0" applyNumberFormat="1" applyFont="1" applyBorder="1" applyAlignment="1">
      <alignment horizontal="center" vertical="top" wrapText="1"/>
    </xf>
    <xf numFmtId="41" fontId="17" fillId="2" borderId="4" xfId="0" applyNumberFormat="1" applyFont="1" applyFill="1" applyBorder="1" applyAlignment="1">
      <alignment horizontal="center" vertical="center" wrapText="1"/>
    </xf>
    <xf numFmtId="41" fontId="7" fillId="0" borderId="4" xfId="0" applyNumberFormat="1" applyFont="1" applyBorder="1" applyAlignment="1">
      <alignment horizontal="center" vertical="center" wrapText="1"/>
    </xf>
    <xf numFmtId="41" fontId="7" fillId="2" borderId="4" xfId="0" applyNumberFormat="1" applyFont="1" applyFill="1" applyBorder="1" applyAlignment="1">
      <alignment horizontal="center" vertical="center" wrapText="1"/>
    </xf>
    <xf numFmtId="41" fontId="17" fillId="0" borderId="4" xfId="1" applyNumberFormat="1" applyFont="1" applyFill="1" applyBorder="1" applyAlignment="1">
      <alignment vertical="center" wrapText="1"/>
    </xf>
    <xf numFmtId="41" fontId="17" fillId="0" borderId="4" xfId="0" applyNumberFormat="1" applyFont="1" applyBorder="1" applyAlignment="1">
      <alignment horizontal="center" vertical="top"/>
    </xf>
    <xf numFmtId="41" fontId="7" fillId="0" borderId="4" xfId="1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vertical="top"/>
    </xf>
    <xf numFmtId="0" fontId="7" fillId="0" borderId="7" xfId="0" applyFont="1" applyBorder="1" applyAlignment="1">
      <alignment horizontal="center" vertical="center"/>
    </xf>
    <xf numFmtId="0" fontId="14" fillId="3" borderId="4" xfId="0" applyFont="1" applyFill="1" applyBorder="1" applyAlignment="1">
      <alignment vertical="top" wrapText="1"/>
    </xf>
    <xf numFmtId="3" fontId="9" fillId="3" borderId="4" xfId="0" applyNumberFormat="1" applyFont="1" applyFill="1" applyBorder="1" applyAlignment="1">
      <alignment horizontal="center" vertical="top" wrapText="1"/>
    </xf>
    <xf numFmtId="41" fontId="9" fillId="3" borderId="4" xfId="0" applyNumberFormat="1" applyFont="1" applyFill="1" applyBorder="1" applyAlignment="1">
      <alignment horizontal="center" vertical="top" wrapText="1"/>
    </xf>
    <xf numFmtId="3" fontId="9" fillId="0" borderId="4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center" vertical="top" wrapText="1"/>
    </xf>
    <xf numFmtId="169" fontId="17" fillId="2" borderId="0" xfId="1" applyNumberFormat="1" applyFont="1" applyFill="1" applyBorder="1" applyAlignment="1">
      <alignment horizontal="center" vertical="top" wrapText="1"/>
    </xf>
    <xf numFmtId="0" fontId="7" fillId="0" borderId="4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9" fillId="0" borderId="0" xfId="0" applyFont="1"/>
    <xf numFmtId="0" fontId="1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1" fontId="9" fillId="0" borderId="0" xfId="0" applyNumberFormat="1" applyFont="1" applyAlignment="1">
      <alignment horizontal="left"/>
    </xf>
    <xf numFmtId="41" fontId="14" fillId="0" borderId="4" xfId="0" applyNumberFormat="1" applyFont="1" applyBorder="1" applyAlignment="1">
      <alignment horizontal="center" vertical="center"/>
    </xf>
    <xf numFmtId="0" fontId="14" fillId="0" borderId="0" xfId="0" applyFont="1"/>
    <xf numFmtId="41" fontId="29" fillId="0" borderId="4" xfId="0" applyNumberFormat="1" applyFont="1" applyBorder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41" fontId="29" fillId="0" borderId="0" xfId="0" applyNumberFormat="1" applyFont="1" applyAlignment="1">
      <alignment vertical="center" wrapText="1"/>
    </xf>
    <xf numFmtId="41" fontId="9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wrapText="1"/>
    </xf>
    <xf numFmtId="41" fontId="14" fillId="0" borderId="0" xfId="0" applyNumberFormat="1" applyFont="1" applyAlignment="1">
      <alignment wrapText="1"/>
    </xf>
    <xf numFmtId="41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41" fontId="9" fillId="0" borderId="0" xfId="0" applyNumberFormat="1" applyFont="1" applyAlignment="1">
      <alignment wrapText="1"/>
    </xf>
    <xf numFmtId="41" fontId="9" fillId="0" borderId="0" xfId="0" applyNumberFormat="1" applyFont="1"/>
    <xf numFmtId="0" fontId="9" fillId="0" borderId="0" xfId="0" applyFont="1" applyAlignment="1">
      <alignment horizontal="center"/>
    </xf>
    <xf numFmtId="0" fontId="9" fillId="3" borderId="0" xfId="0" applyFont="1" applyFill="1"/>
    <xf numFmtId="0" fontId="14" fillId="3" borderId="4" xfId="0" applyFont="1" applyFill="1" applyBorder="1" applyAlignment="1">
      <alignment horizontal="center" vertical="center"/>
    </xf>
    <xf numFmtId="169" fontId="9" fillId="2" borderId="4" xfId="1" applyNumberFormat="1" applyFont="1" applyFill="1" applyBorder="1" applyAlignment="1">
      <alignment horizontal="center" vertical="top" wrapText="1"/>
    </xf>
    <xf numFmtId="169" fontId="29" fillId="0" borderId="4" xfId="1" applyNumberFormat="1" applyFont="1" applyBorder="1" applyAlignment="1">
      <alignment vertical="center" wrapText="1"/>
    </xf>
    <xf numFmtId="164" fontId="29" fillId="0" borderId="0" xfId="0" applyNumberFormat="1" applyFont="1" applyAlignment="1">
      <alignment vertical="center" wrapText="1"/>
    </xf>
    <xf numFmtId="0" fontId="9" fillId="0" borderId="4" xfId="0" applyFont="1" applyBorder="1"/>
    <xf numFmtId="0" fontId="15" fillId="0" borderId="4" xfId="0" applyFont="1" applyBorder="1" applyAlignment="1">
      <alignment vertical="top"/>
    </xf>
    <xf numFmtId="41" fontId="15" fillId="0" borderId="4" xfId="0" applyNumberFormat="1" applyFont="1" applyBorder="1" applyAlignment="1">
      <alignment vertical="top"/>
    </xf>
    <xf numFmtId="0" fontId="15" fillId="0" borderId="4" xfId="0" applyFont="1" applyBorder="1"/>
    <xf numFmtId="41" fontId="15" fillId="0" borderId="4" xfId="0" applyNumberFormat="1" applyFont="1" applyBorder="1"/>
    <xf numFmtId="0" fontId="6" fillId="0" borderId="4" xfId="0" applyFont="1" applyBorder="1" applyAlignment="1">
      <alignment vertical="top"/>
    </xf>
    <xf numFmtId="41" fontId="6" fillId="0" borderId="4" xfId="0" applyNumberFormat="1" applyFont="1" applyBorder="1" applyAlignment="1">
      <alignment vertical="top"/>
    </xf>
    <xf numFmtId="0" fontId="7" fillId="4" borderId="0" xfId="0" applyFont="1" applyFill="1" applyAlignment="1">
      <alignment vertical="top"/>
    </xf>
    <xf numFmtId="41" fontId="18" fillId="4" borderId="4" xfId="0" applyNumberFormat="1" applyFont="1" applyFill="1" applyBorder="1" applyAlignment="1">
      <alignment horizontal="center" vertical="top"/>
    </xf>
    <xf numFmtId="0" fontId="17" fillId="4" borderId="4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vertical="top"/>
    </xf>
    <xf numFmtId="0" fontId="6" fillId="4" borderId="4" xfId="0" applyFont="1" applyFill="1" applyBorder="1" applyAlignment="1">
      <alignment vertical="top"/>
    </xf>
    <xf numFmtId="0" fontId="17" fillId="0" borderId="0" xfId="0" applyFont="1" applyAlignment="1">
      <alignment horizontal="center"/>
    </xf>
    <xf numFmtId="0" fontId="17" fillId="4" borderId="0" xfId="0" applyFont="1" applyFill="1"/>
    <xf numFmtId="0" fontId="17" fillId="4" borderId="0" xfId="0" applyFont="1" applyFill="1" applyAlignment="1">
      <alignment vertical="top"/>
    </xf>
    <xf numFmtId="41" fontId="15" fillId="4" borderId="4" xfId="0" applyNumberFormat="1" applyFont="1" applyFill="1" applyBorder="1" applyAlignment="1">
      <alignment horizontal="center" vertical="top"/>
    </xf>
    <xf numFmtId="0" fontId="17" fillId="4" borderId="4" xfId="0" applyFont="1" applyFill="1" applyBorder="1" applyAlignment="1">
      <alignment vertical="top"/>
    </xf>
    <xf numFmtId="0" fontId="15" fillId="4" borderId="4" xfId="0" applyFont="1" applyFill="1" applyBorder="1" applyAlignment="1">
      <alignment vertical="top"/>
    </xf>
    <xf numFmtId="0" fontId="17" fillId="0" borderId="0" xfId="0" applyFont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4" xfId="0" quotePrefix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top"/>
    </xf>
    <xf numFmtId="0" fontId="18" fillId="0" borderId="4" xfId="0" applyFont="1" applyBorder="1" applyAlignment="1">
      <alignment horizontal="left" vertical="top"/>
    </xf>
    <xf numFmtId="41" fontId="7" fillId="0" borderId="4" xfId="0" applyNumberFormat="1" applyFont="1" applyBorder="1" applyAlignment="1">
      <alignment vertical="top" wrapText="1"/>
    </xf>
    <xf numFmtId="0" fontId="7" fillId="0" borderId="4" xfId="0" quotePrefix="1" applyFont="1" applyBorder="1" applyAlignment="1">
      <alignment horizontal="center" vertical="top"/>
    </xf>
    <xf numFmtId="41" fontId="7" fillId="0" borderId="0" xfId="0" applyNumberFormat="1" applyFont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2" fillId="0" borderId="4" xfId="0" applyFont="1" applyBorder="1"/>
    <xf numFmtId="164" fontId="2" fillId="0" borderId="4" xfId="0" applyNumberFormat="1" applyFont="1" applyBorder="1"/>
    <xf numFmtId="41" fontId="18" fillId="4" borderId="4" xfId="0" applyNumberFormat="1" applyFont="1" applyFill="1" applyBorder="1" applyAlignment="1">
      <alignment horizontal="center" vertical="top" wrapText="1"/>
    </xf>
    <xf numFmtId="0" fontId="0" fillId="4" borderId="4" xfId="0" applyFill="1" applyBorder="1"/>
    <xf numFmtId="0" fontId="2" fillId="4" borderId="4" xfId="0" applyFont="1" applyFill="1" applyBorder="1"/>
    <xf numFmtId="0" fontId="0" fillId="4" borderId="0" xfId="0" applyFill="1"/>
    <xf numFmtId="0" fontId="9" fillId="0" borderId="4" xfId="0" quotePrefix="1" applyFont="1" applyBorder="1" applyAlignment="1">
      <alignment horizontal="center" vertical="top"/>
    </xf>
    <xf numFmtId="0" fontId="9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vertical="top"/>
    </xf>
    <xf numFmtId="0" fontId="15" fillId="0" borderId="3" xfId="0" applyFont="1" applyBorder="1" applyAlignment="1">
      <alignment horizontal="center"/>
    </xf>
    <xf numFmtId="0" fontId="17" fillId="0" borderId="0" xfId="0" applyFont="1" applyAlignment="1">
      <alignment wrapText="1"/>
    </xf>
    <xf numFmtId="41" fontId="15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wrapText="1"/>
    </xf>
    <xf numFmtId="0" fontId="17" fillId="0" borderId="4" xfId="0" applyFont="1" applyBorder="1" applyAlignment="1">
      <alignment horizontal="center" wrapText="1"/>
    </xf>
    <xf numFmtId="0" fontId="15" fillId="0" borderId="1" xfId="0" applyFont="1" applyBorder="1"/>
    <xf numFmtId="0" fontId="15" fillId="0" borderId="2" xfId="0" applyFont="1" applyBorder="1"/>
    <xf numFmtId="0" fontId="17" fillId="4" borderId="4" xfId="0" applyFont="1" applyFill="1" applyBorder="1" applyAlignment="1">
      <alignment horizontal="left"/>
    </xf>
    <xf numFmtId="0" fontId="15" fillId="4" borderId="4" xfId="0" applyFont="1" applyFill="1" applyBorder="1" applyAlignment="1">
      <alignment horizontal="left"/>
    </xf>
    <xf numFmtId="0" fontId="7" fillId="4" borderId="4" xfId="0" applyFont="1" applyFill="1" applyBorder="1" applyAlignment="1">
      <alignment vertical="top" wrapText="1"/>
    </xf>
    <xf numFmtId="0" fontId="0" fillId="0" borderId="4" xfId="0" applyBorder="1" applyAlignment="1">
      <alignment horizontal="center" vertical="top"/>
    </xf>
    <xf numFmtId="41" fontId="0" fillId="0" borderId="4" xfId="0" applyNumberFormat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41" fontId="1" fillId="2" borderId="4" xfId="0" applyNumberFormat="1" applyFont="1" applyFill="1" applyBorder="1" applyAlignment="1">
      <alignment horizontal="center" vertical="top" wrapText="1"/>
    </xf>
    <xf numFmtId="41" fontId="1" fillId="0" borderId="4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17" fillId="3" borderId="4" xfId="0" applyFont="1" applyFill="1" applyBorder="1" applyAlignment="1">
      <alignment horizontal="center" wrapText="1"/>
    </xf>
    <xf numFmtId="0" fontId="17" fillId="3" borderId="4" xfId="0" applyFont="1" applyFill="1" applyBorder="1" applyAlignment="1">
      <alignment wrapText="1"/>
    </xf>
    <xf numFmtId="0" fontId="6" fillId="0" borderId="26" xfId="0" applyFont="1" applyBorder="1" applyAlignment="1">
      <alignment vertical="center" wrapText="1"/>
    </xf>
    <xf numFmtId="41" fontId="15" fillId="4" borderId="4" xfId="0" applyNumberFormat="1" applyFont="1" applyFill="1" applyBorder="1" applyAlignment="1">
      <alignment horizontal="center" vertical="top" wrapText="1"/>
    </xf>
    <xf numFmtId="0" fontId="9" fillId="4" borderId="4" xfId="0" applyFont="1" applyFill="1" applyBorder="1"/>
    <xf numFmtId="0" fontId="9" fillId="4" borderId="0" xfId="0" applyFont="1" applyFill="1"/>
    <xf numFmtId="0" fontId="7" fillId="4" borderId="4" xfId="0" applyFont="1" applyFill="1" applyBorder="1"/>
    <xf numFmtId="0" fontId="7" fillId="4" borderId="0" xfId="0" applyFont="1" applyFill="1"/>
    <xf numFmtId="41" fontId="2" fillId="0" borderId="4" xfId="0" applyNumberFormat="1" applyFont="1" applyBorder="1"/>
    <xf numFmtId="0" fontId="6" fillId="0" borderId="4" xfId="0" applyFont="1" applyBorder="1"/>
    <xf numFmtId="41" fontId="6" fillId="0" borderId="4" xfId="0" applyNumberFormat="1" applyFont="1" applyBorder="1"/>
    <xf numFmtId="0" fontId="6" fillId="4" borderId="4" xfId="0" applyFont="1" applyFill="1" applyBorder="1"/>
    <xf numFmtId="0" fontId="6" fillId="0" borderId="0" xfId="0" applyFont="1"/>
    <xf numFmtId="41" fontId="14" fillId="0" borderId="4" xfId="0" applyNumberFormat="1" applyFont="1" applyBorder="1"/>
    <xf numFmtId="0" fontId="0" fillId="4" borderId="4" xfId="0" applyFill="1" applyBorder="1" applyAlignment="1">
      <alignment vertical="center"/>
    </xf>
    <xf numFmtId="0" fontId="7" fillId="4" borderId="0" xfId="0" applyFont="1" applyFill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17" fillId="4" borderId="4" xfId="0" applyFont="1" applyFill="1" applyBorder="1" applyAlignment="1">
      <alignment vertical="top" wrapText="1"/>
    </xf>
    <xf numFmtId="0" fontId="9" fillId="4" borderId="4" xfId="0" applyFont="1" applyFill="1" applyBorder="1" applyAlignment="1">
      <alignment wrapText="1"/>
    </xf>
    <xf numFmtId="0" fontId="7" fillId="4" borderId="4" xfId="0" applyFont="1" applyFill="1" applyBorder="1" applyAlignment="1">
      <alignment wrapText="1"/>
    </xf>
    <xf numFmtId="0" fontId="6" fillId="4" borderId="4" xfId="0" applyFont="1" applyFill="1" applyBorder="1" applyAlignment="1">
      <alignment wrapText="1"/>
    </xf>
    <xf numFmtId="0" fontId="7" fillId="4" borderId="0" xfId="0" applyFont="1" applyFill="1" applyAlignment="1">
      <alignment wrapText="1"/>
    </xf>
    <xf numFmtId="41" fontId="18" fillId="4" borderId="5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left" vertical="top" wrapText="1"/>
    </xf>
    <xf numFmtId="0" fontId="7" fillId="5" borderId="4" xfId="0" quotePrefix="1" applyFont="1" applyFill="1" applyBorder="1" applyAlignment="1">
      <alignment horizontal="center" vertical="top"/>
    </xf>
    <xf numFmtId="0" fontId="7" fillId="5" borderId="4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0" xfId="0" applyFont="1" applyFill="1" applyAlignment="1">
      <alignment vertical="top"/>
    </xf>
    <xf numFmtId="41" fontId="7" fillId="5" borderId="4" xfId="0" applyNumberFormat="1" applyFont="1" applyFill="1" applyBorder="1" applyAlignment="1">
      <alignment vertical="top" wrapText="1"/>
    </xf>
    <xf numFmtId="0" fontId="17" fillId="0" borderId="0" xfId="0" applyFont="1" applyAlignment="1">
      <alignment horizontal="left" vertical="top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left" vertical="top"/>
    </xf>
    <xf numFmtId="41" fontId="17" fillId="4" borderId="4" xfId="0" applyNumberFormat="1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6" borderId="4" xfId="0" quotePrefix="1" applyFont="1" applyFill="1" applyBorder="1" applyAlignment="1">
      <alignment horizontal="center" vertical="top"/>
    </xf>
    <xf numFmtId="0" fontId="17" fillId="6" borderId="1" xfId="0" applyFont="1" applyFill="1" applyBorder="1" applyAlignment="1">
      <alignment vertical="top"/>
    </xf>
    <xf numFmtId="0" fontId="7" fillId="6" borderId="4" xfId="0" applyFont="1" applyFill="1" applyBorder="1" applyAlignment="1">
      <alignment vertical="top" wrapText="1"/>
    </xf>
    <xf numFmtId="0" fontId="9" fillId="6" borderId="4" xfId="0" applyFont="1" applyFill="1" applyBorder="1" applyAlignment="1">
      <alignment vertical="top" wrapText="1"/>
    </xf>
    <xf numFmtId="0" fontId="9" fillId="6" borderId="4" xfId="0" applyFont="1" applyFill="1" applyBorder="1" applyAlignment="1">
      <alignment horizontal="center" vertical="top" wrapText="1"/>
    </xf>
    <xf numFmtId="169" fontId="9" fillId="6" borderId="4" xfId="1" applyNumberFormat="1" applyFont="1" applyFill="1" applyBorder="1" applyAlignment="1">
      <alignment horizontal="center" vertical="top" wrapText="1"/>
    </xf>
    <xf numFmtId="0" fontId="7" fillId="6" borderId="0" xfId="0" applyFont="1" applyFill="1" applyAlignment="1">
      <alignment vertical="top"/>
    </xf>
    <xf numFmtId="0" fontId="7" fillId="6" borderId="4" xfId="0" applyFont="1" applyFill="1" applyBorder="1" applyAlignment="1">
      <alignment horizontal="center" vertical="top"/>
    </xf>
    <xf numFmtId="0" fontId="7" fillId="6" borderId="4" xfId="0" applyFont="1" applyFill="1" applyBorder="1" applyAlignment="1">
      <alignment horizontal="left" vertical="top" wrapText="1"/>
    </xf>
    <xf numFmtId="0" fontId="7" fillId="6" borderId="4" xfId="0" applyFont="1" applyFill="1" applyBorder="1" applyAlignment="1">
      <alignment horizontal="center" vertical="top" wrapText="1"/>
    </xf>
    <xf numFmtId="41" fontId="7" fillId="6" borderId="4" xfId="0" applyNumberFormat="1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left" vertical="top"/>
    </xf>
    <xf numFmtId="0" fontId="16" fillId="6" borderId="4" xfId="0" applyFont="1" applyFill="1" applyBorder="1" applyAlignment="1">
      <alignment horizontal="center" vertical="top"/>
    </xf>
    <xf numFmtId="41" fontId="18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/>
    </xf>
    <xf numFmtId="0" fontId="7" fillId="5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/>
    </xf>
    <xf numFmtId="0" fontId="7" fillId="6" borderId="4" xfId="0" applyFont="1" applyFill="1" applyBorder="1" applyAlignment="1">
      <alignment vertical="top"/>
    </xf>
    <xf numFmtId="0" fontId="7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7" fillId="5" borderId="4" xfId="0" applyFont="1" applyFill="1" applyBorder="1" applyAlignment="1">
      <alignment horizontal="center" vertical="top"/>
    </xf>
    <xf numFmtId="0" fontId="16" fillId="6" borderId="4" xfId="0" applyFont="1" applyFill="1" applyBorder="1" applyAlignment="1">
      <alignment horizontal="left" vertical="top"/>
    </xf>
    <xf numFmtId="0" fontId="0" fillId="6" borderId="4" xfId="0" applyFill="1" applyBorder="1" applyAlignment="1">
      <alignment vertical="top" wrapText="1"/>
    </xf>
    <xf numFmtId="0" fontId="0" fillId="6" borderId="4" xfId="0" applyFill="1" applyBorder="1" applyAlignment="1">
      <alignment horizontal="center" vertical="top" wrapText="1"/>
    </xf>
    <xf numFmtId="41" fontId="0" fillId="6" borderId="4" xfId="0" applyNumberFormat="1" applyFill="1" applyBorder="1" applyAlignment="1">
      <alignment horizontal="center" vertical="top" wrapText="1"/>
    </xf>
    <xf numFmtId="0" fontId="0" fillId="6" borderId="4" xfId="0" applyFill="1" applyBorder="1" applyAlignment="1">
      <alignment horizontal="left" vertical="top" wrapText="1"/>
    </xf>
    <xf numFmtId="0" fontId="0" fillId="6" borderId="4" xfId="0" applyFill="1" applyBorder="1" applyAlignment="1">
      <alignment horizontal="center" vertical="top"/>
    </xf>
    <xf numFmtId="41" fontId="0" fillId="6" borderId="4" xfId="0" applyNumberFormat="1" applyFill="1" applyBorder="1" applyAlignment="1">
      <alignment horizontal="center" vertical="top"/>
    </xf>
    <xf numFmtId="0" fontId="1" fillId="6" borderId="4" xfId="0" applyFont="1" applyFill="1" applyBorder="1" applyAlignment="1">
      <alignment vertical="top" wrapText="1"/>
    </xf>
    <xf numFmtId="0" fontId="1" fillId="6" borderId="4" xfId="0" applyFont="1" applyFill="1" applyBorder="1" applyAlignment="1">
      <alignment horizontal="center" vertical="top" wrapText="1"/>
    </xf>
    <xf numFmtId="41" fontId="1" fillId="6" borderId="4" xfId="0" applyNumberFormat="1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left" vertical="center"/>
    </xf>
    <xf numFmtId="0" fontId="12" fillId="6" borderId="4" xfId="0" applyFont="1" applyFill="1" applyBorder="1" applyAlignment="1">
      <alignment vertical="top" wrapText="1"/>
    </xf>
    <xf numFmtId="41" fontId="7" fillId="6" borderId="4" xfId="0" applyNumberFormat="1" applyFont="1" applyFill="1" applyBorder="1" applyAlignment="1">
      <alignment horizontal="right" vertical="top" wrapText="1"/>
    </xf>
    <xf numFmtId="0" fontId="7" fillId="4" borderId="4" xfId="0" applyFont="1" applyFill="1" applyBorder="1" applyAlignment="1">
      <alignment vertical="center" wrapText="1"/>
    </xf>
    <xf numFmtId="0" fontId="17" fillId="5" borderId="4" xfId="0" applyFont="1" applyFill="1" applyBorder="1" applyAlignment="1">
      <alignment vertical="top"/>
    </xf>
    <xf numFmtId="0" fontId="17" fillId="5" borderId="0" xfId="0" applyFont="1" applyFill="1" applyAlignment="1">
      <alignment vertical="top"/>
    </xf>
    <xf numFmtId="41" fontId="15" fillId="4" borderId="5" xfId="0" applyNumberFormat="1" applyFont="1" applyFill="1" applyBorder="1" applyAlignment="1">
      <alignment horizontal="center" vertical="center"/>
    </xf>
    <xf numFmtId="0" fontId="17" fillId="6" borderId="4" xfId="0" quotePrefix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vertical="center"/>
    </xf>
    <xf numFmtId="0" fontId="17" fillId="6" borderId="4" xfId="0" applyFont="1" applyFill="1" applyBorder="1" applyAlignment="1">
      <alignment horizontal="left" vertical="center"/>
    </xf>
    <xf numFmtId="0" fontId="17" fillId="6" borderId="4" xfId="0" applyFont="1" applyFill="1" applyBorder="1" applyAlignment="1">
      <alignment vertical="center" wrapText="1"/>
    </xf>
    <xf numFmtId="0" fontId="17" fillId="6" borderId="4" xfId="0" applyFont="1" applyFill="1" applyBorder="1" applyAlignment="1">
      <alignment horizontal="center" vertical="center" wrapText="1"/>
    </xf>
    <xf numFmtId="41" fontId="17" fillId="6" borderId="4" xfId="0" applyNumberFormat="1" applyFont="1" applyFill="1" applyBorder="1" applyAlignment="1">
      <alignment horizontal="right" vertical="center" wrapText="1"/>
    </xf>
    <xf numFmtId="0" fontId="17" fillId="6" borderId="0" xfId="0" applyFont="1" applyFill="1" applyAlignment="1">
      <alignment vertical="center"/>
    </xf>
    <xf numFmtId="0" fontId="15" fillId="6" borderId="0" xfId="0" applyFont="1" applyFill="1"/>
    <xf numFmtId="0" fontId="16" fillId="6" borderId="4" xfId="0" quotePrefix="1" applyFont="1" applyFill="1" applyBorder="1" applyAlignment="1">
      <alignment horizontal="left" vertical="top"/>
    </xf>
    <xf numFmtId="0" fontId="0" fillId="6" borderId="4" xfId="0" applyFill="1" applyBorder="1" applyAlignment="1">
      <alignment vertical="center" wrapText="1"/>
    </xf>
    <xf numFmtId="0" fontId="0" fillId="5" borderId="4" xfId="0" applyFill="1" applyBorder="1" applyAlignment="1">
      <alignment vertical="top" wrapText="1"/>
    </xf>
    <xf numFmtId="41" fontId="0" fillId="5" borderId="4" xfId="0" applyNumberFormat="1" applyFill="1" applyBorder="1" applyAlignment="1">
      <alignment horizontal="center" vertical="top" wrapText="1"/>
    </xf>
    <xf numFmtId="0" fontId="17" fillId="5" borderId="4" xfId="0" applyFont="1" applyFill="1" applyBorder="1" applyAlignment="1">
      <alignment horizontal="center" vertical="top"/>
    </xf>
    <xf numFmtId="0" fontId="0" fillId="5" borderId="4" xfId="0" applyFill="1" applyBorder="1" applyAlignment="1">
      <alignment horizontal="left" vertical="top"/>
    </xf>
    <xf numFmtId="0" fontId="17" fillId="5" borderId="4" xfId="0" applyFont="1" applyFill="1" applyBorder="1" applyAlignment="1">
      <alignment horizontal="left" vertical="top"/>
    </xf>
    <xf numFmtId="0" fontId="0" fillId="5" borderId="5" xfId="0" applyFill="1" applyBorder="1" applyAlignment="1">
      <alignment vertical="top" wrapText="1"/>
    </xf>
    <xf numFmtId="0" fontId="0" fillId="5" borderId="5" xfId="0" applyFill="1" applyBorder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top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vertical="top" wrapText="1"/>
    </xf>
    <xf numFmtId="0" fontId="22" fillId="2" borderId="0" xfId="0" applyFont="1" applyFill="1" applyAlignment="1">
      <alignment vertical="top"/>
    </xf>
    <xf numFmtId="0" fontId="22" fillId="2" borderId="0" xfId="0" applyFont="1" applyFill="1" applyAlignment="1">
      <alignment horizontal="center" vertical="top"/>
    </xf>
    <xf numFmtId="41" fontId="22" fillId="2" borderId="0" xfId="0" applyNumberFormat="1" applyFont="1" applyFill="1" applyAlignment="1">
      <alignment vertical="top"/>
    </xf>
    <xf numFmtId="0" fontId="23" fillId="0" borderId="4" xfId="0" applyFont="1" applyBorder="1" applyAlignment="1">
      <alignment horizontal="left" vertical="center"/>
    </xf>
    <xf numFmtId="0" fontId="23" fillId="0" borderId="4" xfId="0" applyFont="1" applyBorder="1" applyAlignment="1">
      <alignment vertical="center" wrapText="1"/>
    </xf>
    <xf numFmtId="0" fontId="23" fillId="0" borderId="4" xfId="0" applyFont="1" applyBorder="1" applyAlignment="1">
      <alignment vertical="top" wrapText="1"/>
    </xf>
    <xf numFmtId="41" fontId="23" fillId="0" borderId="4" xfId="0" applyNumberFormat="1" applyFont="1" applyBorder="1" applyAlignment="1">
      <alignment vertical="top"/>
    </xf>
    <xf numFmtId="41" fontId="23" fillId="0" borderId="4" xfId="0" applyNumberFormat="1" applyFont="1" applyBorder="1" applyAlignment="1">
      <alignment horizontal="center" vertical="top"/>
    </xf>
    <xf numFmtId="41" fontId="23" fillId="4" borderId="4" xfId="0" applyNumberFormat="1" applyFont="1" applyFill="1" applyBorder="1" applyAlignment="1">
      <alignment vertical="top"/>
    </xf>
    <xf numFmtId="0" fontId="23" fillId="0" borderId="4" xfId="0" applyFont="1" applyBorder="1" applyAlignment="1">
      <alignment horizontal="center" vertical="top" wrapText="1"/>
    </xf>
    <xf numFmtId="0" fontId="22" fillId="6" borderId="4" xfId="0" applyFont="1" applyFill="1" applyBorder="1" applyAlignment="1">
      <alignment horizontal="center" vertical="top"/>
    </xf>
    <xf numFmtId="0" fontId="22" fillId="6" borderId="4" xfId="0" applyFont="1" applyFill="1" applyBorder="1" applyAlignment="1">
      <alignment vertical="top"/>
    </xf>
    <xf numFmtId="0" fontId="22" fillId="6" borderId="4" xfId="0" applyFont="1" applyFill="1" applyBorder="1" applyAlignment="1">
      <alignment vertical="top" wrapText="1"/>
    </xf>
    <xf numFmtId="41" fontId="22" fillId="6" borderId="4" xfId="0" applyNumberFormat="1" applyFont="1" applyFill="1" applyBorder="1" applyAlignment="1">
      <alignment horizontal="center" vertical="top"/>
    </xf>
    <xf numFmtId="41" fontId="22" fillId="6" borderId="4" xfId="0" applyNumberFormat="1" applyFont="1" applyFill="1" applyBorder="1" applyAlignment="1">
      <alignment vertical="top" wrapText="1"/>
    </xf>
    <xf numFmtId="0" fontId="22" fillId="6" borderId="4" xfId="0" applyFont="1" applyFill="1" applyBorder="1" applyAlignment="1">
      <alignment vertical="center" wrapText="1"/>
    </xf>
    <xf numFmtId="0" fontId="22" fillId="6" borderId="0" xfId="0" applyFont="1" applyFill="1" applyAlignment="1">
      <alignment vertical="center"/>
    </xf>
    <xf numFmtId="0" fontId="22" fillId="0" borderId="4" xfId="0" applyFont="1" applyBorder="1" applyAlignment="1">
      <alignment horizontal="center" vertical="top"/>
    </xf>
    <xf numFmtId="0" fontId="22" fillId="0" borderId="4" xfId="0" applyFont="1" applyBorder="1" applyAlignment="1">
      <alignment vertical="top"/>
    </xf>
    <xf numFmtId="0" fontId="22" fillId="0" borderId="4" xfId="0" applyFont="1" applyBorder="1" applyAlignment="1">
      <alignment vertical="top" wrapText="1"/>
    </xf>
    <xf numFmtId="0" fontId="22" fillId="0" borderId="4" xfId="0" applyFont="1" applyBorder="1" applyAlignment="1">
      <alignment horizontal="center" vertical="top" wrapText="1"/>
    </xf>
    <xf numFmtId="41" fontId="22" fillId="0" borderId="4" xfId="0" applyNumberFormat="1" applyFont="1" applyBorder="1" applyAlignment="1">
      <alignment horizontal="center" vertical="top"/>
    </xf>
    <xf numFmtId="41" fontId="22" fillId="0" borderId="4" xfId="0" applyNumberFormat="1" applyFont="1" applyBorder="1" applyAlignment="1">
      <alignment vertical="top" wrapText="1"/>
    </xf>
    <xf numFmtId="0" fontId="22" fillId="4" borderId="4" xfId="0" applyFont="1" applyFill="1" applyBorder="1" applyAlignment="1">
      <alignment vertical="center" wrapText="1"/>
    </xf>
    <xf numFmtId="0" fontId="22" fillId="0" borderId="4" xfId="0" quotePrefix="1" applyFont="1" applyBorder="1" applyAlignment="1">
      <alignment horizontal="center" vertical="top"/>
    </xf>
    <xf numFmtId="41" fontId="22" fillId="0" borderId="4" xfId="1" applyNumberFormat="1" applyFont="1" applyFill="1" applyBorder="1" applyAlignment="1">
      <alignment vertical="top" wrapText="1"/>
    </xf>
    <xf numFmtId="0" fontId="22" fillId="6" borderId="4" xfId="0" quotePrefix="1" applyFont="1" applyFill="1" applyBorder="1" applyAlignment="1">
      <alignment horizontal="center" vertical="top"/>
    </xf>
    <xf numFmtId="41" fontId="22" fillId="6" borderId="4" xfId="0" applyNumberFormat="1" applyFont="1" applyFill="1" applyBorder="1" applyAlignment="1">
      <alignment vertical="top"/>
    </xf>
    <xf numFmtId="0" fontId="22" fillId="6" borderId="0" xfId="0" applyFont="1" applyFill="1" applyAlignment="1">
      <alignment vertical="top"/>
    </xf>
    <xf numFmtId="0" fontId="22" fillId="6" borderId="4" xfId="0" applyFont="1" applyFill="1" applyBorder="1" applyAlignment="1">
      <alignment horizontal="center" vertical="top" wrapText="1"/>
    </xf>
    <xf numFmtId="0" fontId="21" fillId="6" borderId="4" xfId="0" quotePrefix="1" applyFont="1" applyFill="1" applyBorder="1" applyAlignment="1">
      <alignment horizontal="left" vertical="top"/>
    </xf>
    <xf numFmtId="0" fontId="21" fillId="6" borderId="4" xfId="0" applyFont="1" applyFill="1" applyBorder="1" applyAlignment="1">
      <alignment horizontal="left" vertical="top"/>
    </xf>
    <xf numFmtId="41" fontId="22" fillId="6" borderId="4" xfId="0" applyNumberFormat="1" applyFont="1" applyFill="1" applyBorder="1" applyAlignment="1">
      <alignment horizontal="center" vertical="top" wrapText="1"/>
    </xf>
    <xf numFmtId="0" fontId="24" fillId="6" borderId="4" xfId="0" applyFont="1" applyFill="1" applyBorder="1" applyAlignment="1">
      <alignment vertical="top" wrapText="1"/>
    </xf>
    <xf numFmtId="0" fontId="24" fillId="6" borderId="0" xfId="0" applyFont="1" applyFill="1" applyAlignment="1">
      <alignment vertical="top"/>
    </xf>
    <xf numFmtId="0" fontId="22" fillId="0" borderId="4" xfId="0" applyFont="1" applyBorder="1" applyAlignment="1">
      <alignment vertical="center"/>
    </xf>
    <xf numFmtId="41" fontId="22" fillId="0" borderId="4" xfId="0" applyNumberFormat="1" applyFont="1" applyBorder="1" applyAlignment="1">
      <alignment vertical="top"/>
    </xf>
    <xf numFmtId="0" fontId="22" fillId="4" borderId="4" xfId="0" applyFont="1" applyFill="1" applyBorder="1" applyAlignment="1">
      <alignment vertical="top"/>
    </xf>
    <xf numFmtId="0" fontId="23" fillId="0" borderId="4" xfId="0" applyFont="1" applyBorder="1" applyAlignment="1">
      <alignment horizontal="center" vertical="top"/>
    </xf>
    <xf numFmtId="0" fontId="23" fillId="4" borderId="4" xfId="0" applyFont="1" applyFill="1" applyBorder="1" applyAlignment="1">
      <alignment vertical="top"/>
    </xf>
    <xf numFmtId="0" fontId="23" fillId="0" borderId="0" xfId="0" applyFont="1" applyAlignment="1">
      <alignment vertical="top"/>
    </xf>
    <xf numFmtId="41" fontId="22" fillId="0" borderId="0" xfId="0" applyNumberFormat="1" applyFont="1" applyAlignment="1">
      <alignment vertical="top"/>
    </xf>
    <xf numFmtId="0" fontId="22" fillId="4" borderId="0" xfId="0" applyFont="1" applyFill="1" applyAlignment="1">
      <alignment vertical="top"/>
    </xf>
    <xf numFmtId="0" fontId="21" fillId="5" borderId="4" xfId="0" quotePrefix="1" applyFont="1" applyFill="1" applyBorder="1" applyAlignment="1">
      <alignment horizontal="left" vertical="top"/>
    </xf>
    <xf numFmtId="0" fontId="21" fillId="5" borderId="4" xfId="0" applyFont="1" applyFill="1" applyBorder="1" applyAlignment="1">
      <alignment horizontal="left" vertical="top"/>
    </xf>
    <xf numFmtId="0" fontId="22" fillId="5" borderId="4" xfId="0" applyFont="1" applyFill="1" applyBorder="1" applyAlignment="1">
      <alignment horizontal="left" vertical="top" wrapText="1"/>
    </xf>
    <xf numFmtId="41" fontId="21" fillId="5" borderId="4" xfId="0" applyNumberFormat="1" applyFont="1" applyFill="1" applyBorder="1" applyAlignment="1">
      <alignment horizontal="center" vertical="top"/>
    </xf>
    <xf numFmtId="41" fontId="22" fillId="5" borderId="4" xfId="0" applyNumberFormat="1" applyFont="1" applyFill="1" applyBorder="1" applyAlignment="1">
      <alignment horizontal="center" vertical="top" wrapText="1"/>
    </xf>
    <xf numFmtId="0" fontId="24" fillId="5" borderId="4" xfId="0" applyFont="1" applyFill="1" applyBorder="1" applyAlignment="1">
      <alignment vertical="top" wrapText="1"/>
    </xf>
    <xf numFmtId="0" fontId="24" fillId="5" borderId="0" xfId="0" applyFont="1" applyFill="1" applyAlignment="1">
      <alignment vertical="top"/>
    </xf>
    <xf numFmtId="0" fontId="24" fillId="0" borderId="0" xfId="0" applyFont="1" applyAlignment="1">
      <alignment vertical="top"/>
    </xf>
    <xf numFmtId="0" fontId="11" fillId="0" borderId="0" xfId="0" applyFont="1" applyAlignment="1">
      <alignment vertical="top"/>
    </xf>
    <xf numFmtId="41" fontId="24" fillId="0" borderId="0" xfId="0" applyNumberFormat="1" applyFont="1" applyAlignment="1">
      <alignment vertical="top"/>
    </xf>
    <xf numFmtId="0" fontId="24" fillId="4" borderId="0" xfId="0" applyFont="1" applyFill="1" applyAlignment="1">
      <alignment vertical="top" wrapText="1"/>
    </xf>
    <xf numFmtId="0" fontId="24" fillId="0" borderId="0" xfId="0" applyFont="1" applyAlignment="1">
      <alignment vertical="top" wrapText="1"/>
    </xf>
    <xf numFmtId="0" fontId="30" fillId="0" borderId="4" xfId="0" applyFont="1" applyBorder="1" applyAlignment="1">
      <alignment horizontal="center" vertical="top"/>
    </xf>
    <xf numFmtId="0" fontId="30" fillId="0" borderId="4" xfId="0" applyFont="1" applyBorder="1" applyAlignment="1">
      <alignment horizontal="center" vertical="top" wrapText="1"/>
    </xf>
    <xf numFmtId="41" fontId="30" fillId="0" borderId="4" xfId="0" applyNumberFormat="1" applyFont="1" applyBorder="1" applyAlignment="1">
      <alignment horizontal="center" vertical="top"/>
    </xf>
    <xf numFmtId="41" fontId="30" fillId="4" borderId="4" xfId="0" applyNumberFormat="1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21" fillId="0" borderId="4" xfId="0" quotePrefix="1" applyFont="1" applyBorder="1" applyAlignment="1">
      <alignment horizontal="left" vertical="top"/>
    </xf>
    <xf numFmtId="0" fontId="21" fillId="0" borderId="4" xfId="0" applyFont="1" applyBorder="1" applyAlignment="1">
      <alignment horizontal="left" vertical="top"/>
    </xf>
    <xf numFmtId="0" fontId="22" fillId="0" borderId="4" xfId="0" applyFont="1" applyBorder="1" applyAlignment="1">
      <alignment horizontal="left" vertical="top" wrapText="1"/>
    </xf>
    <xf numFmtId="41" fontId="21" fillId="0" borderId="4" xfId="0" applyNumberFormat="1" applyFont="1" applyBorder="1" applyAlignment="1">
      <alignment horizontal="center" vertical="top"/>
    </xf>
    <xf numFmtId="41" fontId="22" fillId="0" borderId="4" xfId="0" applyNumberFormat="1" applyFont="1" applyBorder="1" applyAlignment="1">
      <alignment horizontal="center" vertical="top" wrapText="1"/>
    </xf>
    <xf numFmtId="0" fontId="24" fillId="4" borderId="4" xfId="0" applyFont="1" applyFill="1" applyBorder="1" applyAlignment="1">
      <alignment vertical="top" wrapText="1"/>
    </xf>
    <xf numFmtId="0" fontId="24" fillId="0" borderId="4" xfId="0" applyFont="1" applyBorder="1" applyAlignment="1">
      <alignment vertical="top" wrapText="1"/>
    </xf>
    <xf numFmtId="0" fontId="24" fillId="0" borderId="4" xfId="0" applyFont="1" applyBorder="1" applyAlignment="1">
      <alignment vertical="top"/>
    </xf>
    <xf numFmtId="41" fontId="21" fillId="0" borderId="4" xfId="0" applyNumberFormat="1" applyFont="1" applyBorder="1" applyAlignment="1">
      <alignment horizontal="center"/>
    </xf>
    <xf numFmtId="41" fontId="21" fillId="0" borderId="4" xfId="0" applyNumberFormat="1" applyFont="1" applyBorder="1" applyAlignment="1">
      <alignment horizontal="left" vertical="center"/>
    </xf>
    <xf numFmtId="41" fontId="22" fillId="0" borderId="4" xfId="0" applyNumberFormat="1" applyFont="1" applyBorder="1" applyAlignment="1">
      <alignment horizontal="left" vertical="center" wrapText="1"/>
    </xf>
    <xf numFmtId="0" fontId="24" fillId="0" borderId="4" xfId="0" applyFont="1" applyBorder="1" applyAlignment="1">
      <alignment vertical="center" wrapText="1"/>
    </xf>
    <xf numFmtId="0" fontId="24" fillId="0" borderId="4" xfId="0" applyFont="1" applyBorder="1" applyAlignment="1">
      <alignment horizontal="center" vertical="center" wrapText="1"/>
    </xf>
    <xf numFmtId="41" fontId="24" fillId="0" borderId="4" xfId="0" applyNumberFormat="1" applyFont="1" applyBorder="1" applyAlignment="1">
      <alignment horizontal="center" vertical="center" wrapText="1"/>
    </xf>
    <xf numFmtId="41" fontId="24" fillId="0" borderId="4" xfId="0" applyNumberFormat="1" applyFont="1" applyBorder="1" applyAlignment="1">
      <alignment vertical="center" wrapText="1"/>
    </xf>
    <xf numFmtId="0" fontId="24" fillId="0" borderId="4" xfId="0" applyFont="1" applyBorder="1" applyAlignment="1">
      <alignment horizontal="left" vertical="center" wrapText="1"/>
    </xf>
    <xf numFmtId="41" fontId="24" fillId="2" borderId="4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top" wrapText="1"/>
    </xf>
    <xf numFmtId="41" fontId="24" fillId="2" borderId="4" xfId="0" applyNumberFormat="1" applyFont="1" applyFill="1" applyBorder="1" applyAlignment="1">
      <alignment horizontal="center" vertical="top" wrapText="1"/>
    </xf>
    <xf numFmtId="0" fontId="24" fillId="0" borderId="5" xfId="0" applyFont="1" applyBorder="1" applyAlignment="1">
      <alignment vertical="top" wrapText="1"/>
    </xf>
    <xf numFmtId="0" fontId="24" fillId="0" borderId="4" xfId="0" applyFont="1" applyBorder="1" applyAlignment="1">
      <alignment horizontal="left" vertical="center"/>
    </xf>
    <xf numFmtId="41" fontId="24" fillId="0" borderId="4" xfId="1" applyNumberFormat="1" applyFont="1" applyFill="1" applyBorder="1" applyAlignment="1">
      <alignment vertical="center" wrapText="1"/>
    </xf>
    <xf numFmtId="0" fontId="24" fillId="0" borderId="4" xfId="0" applyFont="1" applyBorder="1" applyAlignment="1">
      <alignment horizontal="center" vertical="center"/>
    </xf>
    <xf numFmtId="41" fontId="24" fillId="0" borderId="4" xfId="0" applyNumberFormat="1" applyFont="1" applyBorder="1" applyAlignment="1">
      <alignment horizontal="center" vertical="center"/>
    </xf>
    <xf numFmtId="41" fontId="22" fillId="0" borderId="4" xfId="0" applyNumberFormat="1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41" fontId="24" fillId="0" borderId="4" xfId="0" applyNumberFormat="1" applyFont="1" applyBorder="1" applyAlignment="1">
      <alignment vertical="center"/>
    </xf>
    <xf numFmtId="0" fontId="24" fillId="6" borderId="4" xfId="0" applyFont="1" applyFill="1" applyBorder="1" applyAlignment="1">
      <alignment vertical="top"/>
    </xf>
    <xf numFmtId="0" fontId="24" fillId="6" borderId="4" xfId="0" applyFont="1" applyFill="1" applyBorder="1" applyAlignment="1">
      <alignment vertical="center" wrapText="1"/>
    </xf>
    <xf numFmtId="0" fontId="24" fillId="6" borderId="4" xfId="0" applyFont="1" applyFill="1" applyBorder="1" applyAlignment="1">
      <alignment horizontal="center" vertical="center"/>
    </xf>
    <xf numFmtId="41" fontId="22" fillId="6" borderId="4" xfId="0" applyNumberFormat="1" applyFont="1" applyFill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41" fontId="24" fillId="0" borderId="4" xfId="0" applyNumberFormat="1" applyFont="1" applyBorder="1" applyAlignment="1">
      <alignment horizontal="right" vertical="center" wrapText="1"/>
    </xf>
    <xf numFmtId="41" fontId="24" fillId="0" borderId="4" xfId="0" applyNumberFormat="1" applyFont="1" applyBorder="1" applyAlignment="1">
      <alignment horizontal="center" vertical="top" wrapText="1"/>
    </xf>
    <xf numFmtId="0" fontId="22" fillId="0" borderId="4" xfId="0" applyFont="1" applyBorder="1" applyAlignment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41" fontId="22" fillId="0" borderId="4" xfId="0" applyNumberFormat="1" applyFont="1" applyBorder="1" applyAlignment="1">
      <alignment vertical="center" wrapText="1"/>
    </xf>
    <xf numFmtId="0" fontId="24" fillId="6" borderId="4" xfId="0" applyFont="1" applyFill="1" applyBorder="1" applyAlignment="1">
      <alignment horizontal="center" vertical="top" wrapText="1"/>
    </xf>
    <xf numFmtId="41" fontId="24" fillId="6" borderId="4" xfId="0" applyNumberFormat="1" applyFont="1" applyFill="1" applyBorder="1" applyAlignment="1">
      <alignment horizontal="center" vertical="top" wrapText="1"/>
    </xf>
    <xf numFmtId="41" fontId="24" fillId="0" borderId="4" xfId="0" applyNumberFormat="1" applyFont="1" applyBorder="1" applyAlignment="1">
      <alignment vertical="top"/>
    </xf>
    <xf numFmtId="41" fontId="24" fillId="0" borderId="4" xfId="1" applyNumberFormat="1" applyFont="1" applyBorder="1" applyAlignment="1">
      <alignment horizontal="center" vertical="top" wrapText="1"/>
    </xf>
    <xf numFmtId="41" fontId="22" fillId="0" borderId="4" xfId="1" applyNumberFormat="1" applyFont="1" applyBorder="1" applyAlignment="1">
      <alignment horizontal="center" vertical="top" wrapText="1"/>
    </xf>
    <xf numFmtId="41" fontId="22" fillId="2" borderId="4" xfId="1" applyNumberFormat="1" applyFont="1" applyFill="1" applyBorder="1" applyAlignment="1">
      <alignment horizontal="center" vertical="top" wrapText="1"/>
    </xf>
    <xf numFmtId="0" fontId="22" fillId="5" borderId="4" xfId="0" quotePrefix="1" applyFont="1" applyFill="1" applyBorder="1" applyAlignment="1">
      <alignment horizontal="left" vertical="top"/>
    </xf>
    <xf numFmtId="0" fontId="22" fillId="5" borderId="4" xfId="0" applyFont="1" applyFill="1" applyBorder="1" applyAlignment="1">
      <alignment vertical="top"/>
    </xf>
    <xf numFmtId="0" fontId="22" fillId="5" borderId="4" xfId="0" applyFont="1" applyFill="1" applyBorder="1" applyAlignment="1">
      <alignment horizontal="left" vertical="center"/>
    </xf>
    <xf numFmtId="0" fontId="22" fillId="5" borderId="4" xfId="0" applyFont="1" applyFill="1" applyBorder="1" applyAlignment="1">
      <alignment vertical="top" wrapText="1"/>
    </xf>
    <xf numFmtId="0" fontId="22" fillId="5" borderId="4" xfId="0" applyFont="1" applyFill="1" applyBorder="1" applyAlignment="1">
      <alignment horizontal="center" vertical="top" wrapText="1"/>
    </xf>
    <xf numFmtId="3" fontId="22" fillId="5" borderId="3" xfId="0" applyNumberFormat="1" applyFont="1" applyFill="1" applyBorder="1" applyAlignment="1">
      <alignment vertical="top"/>
    </xf>
    <xf numFmtId="3" fontId="22" fillId="5" borderId="4" xfId="0" applyNumberFormat="1" applyFont="1" applyFill="1" applyBorder="1" applyAlignment="1">
      <alignment vertical="top"/>
    </xf>
    <xf numFmtId="41" fontId="22" fillId="5" borderId="0" xfId="0" applyNumberFormat="1" applyFont="1" applyFill="1" applyAlignment="1">
      <alignment vertical="top"/>
    </xf>
    <xf numFmtId="3" fontId="22" fillId="5" borderId="0" xfId="0" applyNumberFormat="1" applyFont="1" applyFill="1" applyAlignment="1">
      <alignment vertical="top"/>
    </xf>
    <xf numFmtId="0" fontId="22" fillId="5" borderId="0" xfId="0" applyFont="1" applyFill="1" applyAlignment="1">
      <alignment vertical="top"/>
    </xf>
    <xf numFmtId="0" fontId="11" fillId="0" borderId="4" xfId="0" applyFont="1" applyBorder="1" applyAlignment="1">
      <alignment vertical="top"/>
    </xf>
    <xf numFmtId="41" fontId="11" fillId="0" borderId="4" xfId="0" applyNumberFormat="1" applyFont="1" applyBorder="1" applyAlignment="1">
      <alignment vertical="top"/>
    </xf>
    <xf numFmtId="0" fontId="11" fillId="4" borderId="4" xfId="0" applyFont="1" applyFill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31" fillId="0" borderId="0" xfId="0" applyFont="1" applyAlignment="1">
      <alignment vertical="top"/>
    </xf>
    <xf numFmtId="41" fontId="31" fillId="0" borderId="0" xfId="0" applyNumberFormat="1" applyFont="1" applyAlignment="1">
      <alignment vertical="top"/>
    </xf>
    <xf numFmtId="41" fontId="21" fillId="0" borderId="4" xfId="0" applyNumberFormat="1" applyFont="1" applyBorder="1" applyAlignment="1">
      <alignment vertical="top"/>
    </xf>
    <xf numFmtId="41" fontId="21" fillId="0" borderId="4" xfId="0" applyNumberFormat="1" applyFont="1" applyBorder="1"/>
    <xf numFmtId="41" fontId="21" fillId="0" borderId="4" xfId="0" applyNumberFormat="1" applyFont="1" applyBorder="1" applyAlignment="1">
      <alignment vertical="center"/>
    </xf>
    <xf numFmtId="0" fontId="24" fillId="6" borderId="4" xfId="0" applyFont="1" applyFill="1" applyBorder="1" applyAlignment="1">
      <alignment vertical="center"/>
    </xf>
    <xf numFmtId="3" fontId="24" fillId="0" borderId="4" xfId="0" applyNumberFormat="1" applyFont="1" applyBorder="1" applyAlignment="1">
      <alignment vertical="top" wrapText="1"/>
    </xf>
    <xf numFmtId="0" fontId="24" fillId="0" borderId="4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/>
    </xf>
    <xf numFmtId="0" fontId="23" fillId="0" borderId="4" xfId="0" applyFont="1" applyBorder="1" applyAlignment="1">
      <alignment horizontal="left" vertical="top"/>
    </xf>
    <xf numFmtId="41" fontId="23" fillId="4" borderId="4" xfId="0" applyNumberFormat="1" applyFont="1" applyFill="1" applyBorder="1" applyAlignment="1">
      <alignment horizontal="center" vertical="top"/>
    </xf>
    <xf numFmtId="0" fontId="22" fillId="3" borderId="4" xfId="0" applyFont="1" applyFill="1" applyBorder="1" applyAlignment="1">
      <alignment vertical="top"/>
    </xf>
    <xf numFmtId="0" fontId="22" fillId="2" borderId="4" xfId="0" quotePrefix="1" applyFont="1" applyFill="1" applyBorder="1" applyAlignment="1">
      <alignment horizontal="left" vertical="top"/>
    </xf>
    <xf numFmtId="0" fontId="22" fillId="2" borderId="4" xfId="0" applyFont="1" applyFill="1" applyBorder="1" applyAlignment="1">
      <alignment horizontal="left" vertical="top"/>
    </xf>
    <xf numFmtId="0" fontId="22" fillId="2" borderId="4" xfId="0" applyFont="1" applyFill="1" applyBorder="1" applyAlignment="1">
      <alignment vertical="top"/>
    </xf>
    <xf numFmtId="0" fontId="22" fillId="2" borderId="4" xfId="0" applyFont="1" applyFill="1" applyBorder="1" applyAlignment="1">
      <alignment horizontal="left" vertical="top" wrapText="1"/>
    </xf>
    <xf numFmtId="41" fontId="22" fillId="2" borderId="4" xfId="0" applyNumberFormat="1" applyFont="1" applyFill="1" applyBorder="1" applyAlignment="1">
      <alignment vertical="top"/>
    </xf>
    <xf numFmtId="41" fontId="22" fillId="2" borderId="4" xfId="0" applyNumberFormat="1" applyFont="1" applyFill="1" applyBorder="1" applyAlignment="1">
      <alignment horizontal="center" vertical="top"/>
    </xf>
    <xf numFmtId="41" fontId="22" fillId="2" borderId="4" xfId="0" applyNumberFormat="1" applyFont="1" applyFill="1" applyBorder="1" applyAlignment="1">
      <alignment horizontal="center" vertical="top" wrapText="1"/>
    </xf>
    <xf numFmtId="170" fontId="24" fillId="4" borderId="4" xfId="3" applyNumberFormat="1" applyFont="1" applyFill="1" applyBorder="1" applyAlignment="1">
      <alignment horizontal="left" vertical="top" wrapText="1"/>
    </xf>
    <xf numFmtId="170" fontId="24" fillId="2" borderId="4" xfId="3" applyNumberFormat="1" applyFont="1" applyFill="1" applyBorder="1" applyAlignment="1">
      <alignment horizontal="left" vertical="top" wrapText="1"/>
    </xf>
    <xf numFmtId="3" fontId="22" fillId="2" borderId="4" xfId="0" applyNumberFormat="1" applyFont="1" applyFill="1" applyBorder="1" applyAlignment="1">
      <alignment vertical="top"/>
    </xf>
    <xf numFmtId="3" fontId="22" fillId="2" borderId="0" xfId="0" applyNumberFormat="1" applyFont="1" applyFill="1" applyAlignment="1">
      <alignment vertical="top"/>
    </xf>
    <xf numFmtId="0" fontId="22" fillId="2" borderId="4" xfId="0" applyFont="1" applyFill="1" applyBorder="1" applyAlignment="1">
      <alignment horizontal="left" vertical="center" wrapText="1"/>
    </xf>
    <xf numFmtId="41" fontId="22" fillId="2" borderId="4" xfId="0" applyNumberFormat="1" applyFont="1" applyFill="1" applyBorder="1" applyAlignment="1">
      <alignment horizontal="center" vertical="center"/>
    </xf>
    <xf numFmtId="41" fontId="22" fillId="2" borderId="4" xfId="0" applyNumberFormat="1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vertical="top" wrapText="1"/>
    </xf>
    <xf numFmtId="0" fontId="22" fillId="2" borderId="4" xfId="0" applyFont="1" applyFill="1" applyBorder="1" applyAlignment="1">
      <alignment vertical="top" wrapText="1"/>
    </xf>
    <xf numFmtId="0" fontId="22" fillId="2" borderId="4" xfId="0" applyFont="1" applyFill="1" applyBorder="1" applyAlignment="1">
      <alignment horizontal="right" vertical="center" wrapText="1"/>
    </xf>
    <xf numFmtId="0" fontId="22" fillId="2" borderId="4" xfId="0" applyFont="1" applyFill="1" applyBorder="1" applyAlignment="1">
      <alignment horizontal="right"/>
    </xf>
    <xf numFmtId="0" fontId="22" fillId="2" borderId="4" xfId="0" applyFont="1" applyFill="1" applyBorder="1" applyAlignment="1">
      <alignment horizontal="center"/>
    </xf>
    <xf numFmtId="41" fontId="22" fillId="2" borderId="4" xfId="0" applyNumberFormat="1" applyFont="1" applyFill="1" applyBorder="1" applyAlignment="1">
      <alignment horizontal="center"/>
    </xf>
    <xf numFmtId="41" fontId="22" fillId="2" borderId="4" xfId="0" applyNumberFormat="1" applyFont="1" applyFill="1" applyBorder="1" applyAlignment="1">
      <alignment horizontal="left" vertical="center"/>
    </xf>
    <xf numFmtId="41" fontId="22" fillId="2" borderId="4" xfId="0" applyNumberFormat="1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top" wrapText="1"/>
    </xf>
    <xf numFmtId="0" fontId="22" fillId="2" borderId="5" xfId="0" applyFont="1" applyFill="1" applyBorder="1" applyAlignment="1">
      <alignment vertical="top" wrapText="1"/>
    </xf>
    <xf numFmtId="0" fontId="22" fillId="2" borderId="5" xfId="0" applyFont="1" applyFill="1" applyBorder="1" applyAlignment="1">
      <alignment horizontal="center" vertical="top" wrapText="1"/>
    </xf>
    <xf numFmtId="41" fontId="22" fillId="2" borderId="5" xfId="0" applyNumberFormat="1" applyFont="1" applyFill="1" applyBorder="1" applyAlignment="1">
      <alignment horizontal="center" vertical="top" wrapText="1"/>
    </xf>
    <xf numFmtId="0" fontId="24" fillId="2" borderId="4" xfId="0" applyFont="1" applyFill="1" applyBorder="1" applyAlignment="1">
      <alignment vertical="top" wrapText="1"/>
    </xf>
    <xf numFmtId="0" fontId="24" fillId="2" borderId="5" xfId="0" applyFont="1" applyFill="1" applyBorder="1" applyAlignment="1">
      <alignment vertical="center" wrapText="1"/>
    </xf>
    <xf numFmtId="0" fontId="24" fillId="2" borderId="4" xfId="0" applyFont="1" applyFill="1" applyBorder="1" applyAlignment="1">
      <alignment horizontal="center" vertical="center" wrapText="1"/>
    </xf>
    <xf numFmtId="41" fontId="24" fillId="2" borderId="5" xfId="0" applyNumberFormat="1" applyFont="1" applyFill="1" applyBorder="1" applyAlignment="1">
      <alignment vertical="center" wrapText="1"/>
    </xf>
    <xf numFmtId="0" fontId="24" fillId="2" borderId="4" xfId="0" applyFont="1" applyFill="1" applyBorder="1" applyAlignment="1">
      <alignment horizontal="center" vertical="top" wrapText="1"/>
    </xf>
    <xf numFmtId="0" fontId="24" fillId="2" borderId="5" xfId="0" applyFont="1" applyFill="1" applyBorder="1" applyAlignment="1">
      <alignment vertical="center"/>
    </xf>
    <xf numFmtId="0" fontId="24" fillId="2" borderId="6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left" vertical="center"/>
    </xf>
    <xf numFmtId="170" fontId="24" fillId="2" borderId="5" xfId="3" applyNumberFormat="1" applyFont="1" applyFill="1" applyBorder="1" applyAlignment="1">
      <alignment horizontal="center" vertical="top" wrapText="1"/>
    </xf>
    <xf numFmtId="170" fontId="24" fillId="2" borderId="7" xfId="3" applyNumberFormat="1" applyFont="1" applyFill="1" applyBorder="1" applyAlignment="1">
      <alignment horizontal="center" vertical="top" wrapText="1"/>
    </xf>
    <xf numFmtId="170" fontId="24" fillId="4" borderId="5" xfId="3" applyNumberFormat="1" applyFont="1" applyFill="1" applyBorder="1" applyAlignment="1">
      <alignment vertical="top" wrapText="1"/>
    </xf>
    <xf numFmtId="170" fontId="24" fillId="2" borderId="5" xfId="3" applyNumberFormat="1" applyFont="1" applyFill="1" applyBorder="1" applyAlignment="1">
      <alignment vertical="top" wrapText="1"/>
    </xf>
    <xf numFmtId="0" fontId="22" fillId="2" borderId="5" xfId="0" applyFont="1" applyFill="1" applyBorder="1" applyAlignment="1">
      <alignment vertical="center" wrapText="1"/>
    </xf>
    <xf numFmtId="41" fontId="22" fillId="2" borderId="5" xfId="0" applyNumberFormat="1" applyFont="1" applyFill="1" applyBorder="1" applyAlignment="1">
      <alignment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center" vertical="center" wrapText="1"/>
    </xf>
    <xf numFmtId="41" fontId="22" fillId="2" borderId="4" xfId="0" applyNumberFormat="1" applyFont="1" applyFill="1" applyBorder="1" applyAlignment="1">
      <alignment vertical="center" wrapText="1"/>
    </xf>
    <xf numFmtId="164" fontId="24" fillId="2" borderId="4" xfId="0" applyNumberFormat="1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horizontal="center" vertical="center"/>
    </xf>
    <xf numFmtId="41" fontId="22" fillId="2" borderId="4" xfId="0" applyNumberFormat="1" applyFont="1" applyFill="1" applyBorder="1" applyAlignment="1">
      <alignment horizontal="right" vertical="top" shrinkToFit="1"/>
    </xf>
    <xf numFmtId="41" fontId="22" fillId="2" borderId="4" xfId="0" applyNumberFormat="1" applyFont="1" applyFill="1" applyBorder="1" applyAlignment="1">
      <alignment horizontal="right" vertical="center" shrinkToFit="1"/>
    </xf>
    <xf numFmtId="41" fontId="22" fillId="2" borderId="4" xfId="0" applyNumberFormat="1" applyFont="1" applyFill="1" applyBorder="1" applyAlignment="1">
      <alignment vertical="center"/>
    </xf>
    <xf numFmtId="0" fontId="22" fillId="2" borderId="4" xfId="0" applyFont="1" applyFill="1" applyBorder="1" applyAlignment="1">
      <alignment vertical="center"/>
    </xf>
    <xf numFmtId="0" fontId="22" fillId="0" borderId="4" xfId="0" quotePrefix="1" applyFont="1" applyBorder="1" applyAlignment="1">
      <alignment horizontal="left" vertical="top"/>
    </xf>
    <xf numFmtId="3" fontId="22" fillId="0" borderId="4" xfId="0" applyNumberFormat="1" applyFont="1" applyBorder="1" applyAlignment="1">
      <alignment vertical="top"/>
    </xf>
    <xf numFmtId="3" fontId="22" fillId="0" borderId="0" xfId="0" applyNumberFormat="1" applyFont="1" applyAlignment="1">
      <alignment vertical="top"/>
    </xf>
    <xf numFmtId="0" fontId="24" fillId="6" borderId="4" xfId="0" quotePrefix="1" applyFont="1" applyFill="1" applyBorder="1" applyAlignment="1">
      <alignment horizontal="left" vertical="top"/>
    </xf>
    <xf numFmtId="0" fontId="24" fillId="6" borderId="4" xfId="0" applyFont="1" applyFill="1" applyBorder="1" applyAlignment="1">
      <alignment horizontal="left" vertical="center"/>
    </xf>
    <xf numFmtId="0" fontId="24" fillId="6" borderId="4" xfId="0" applyFont="1" applyFill="1" applyBorder="1" applyAlignment="1">
      <alignment horizontal="center" vertical="center" wrapText="1"/>
    </xf>
    <xf numFmtId="3" fontId="24" fillId="6" borderId="4" xfId="0" applyNumberFormat="1" applyFont="1" applyFill="1" applyBorder="1" applyAlignment="1">
      <alignment vertical="center" wrapText="1"/>
    </xf>
    <xf numFmtId="41" fontId="24" fillId="6" borderId="4" xfId="0" applyNumberFormat="1" applyFont="1" applyFill="1" applyBorder="1" applyAlignment="1">
      <alignment horizontal="right" vertical="center" wrapText="1"/>
    </xf>
    <xf numFmtId="3" fontId="24" fillId="6" borderId="4" xfId="0" applyNumberFormat="1" applyFont="1" applyFill="1" applyBorder="1" applyAlignment="1">
      <alignment vertical="top"/>
    </xf>
    <xf numFmtId="41" fontId="24" fillId="6" borderId="0" xfId="0" applyNumberFormat="1" applyFont="1" applyFill="1" applyAlignment="1">
      <alignment vertical="top"/>
    </xf>
    <xf numFmtId="3" fontId="22" fillId="6" borderId="0" xfId="0" applyNumberFormat="1" applyFont="1" applyFill="1" applyAlignment="1">
      <alignment vertical="top"/>
    </xf>
    <xf numFmtId="41" fontId="22" fillId="2" borderId="4" xfId="0" applyNumberFormat="1" applyFont="1" applyFill="1" applyBorder="1" applyAlignment="1">
      <alignment horizontal="right" vertical="center" wrapText="1"/>
    </xf>
    <xf numFmtId="3" fontId="22" fillId="2" borderId="4" xfId="0" applyNumberFormat="1" applyFont="1" applyFill="1" applyBorder="1" applyAlignment="1">
      <alignment horizontal="center" vertical="center" wrapText="1"/>
    </xf>
    <xf numFmtId="41" fontId="22" fillId="2" borderId="4" xfId="1" applyNumberFormat="1" applyFont="1" applyFill="1" applyBorder="1" applyAlignment="1">
      <alignment vertical="center" wrapText="1"/>
    </xf>
    <xf numFmtId="3" fontId="22" fillId="2" borderId="4" xfId="0" applyNumberFormat="1" applyFont="1" applyFill="1" applyBorder="1" applyAlignment="1">
      <alignment horizontal="center" vertical="top" wrapText="1"/>
    </xf>
    <xf numFmtId="0" fontId="23" fillId="2" borderId="4" xfId="0" applyFont="1" applyFill="1" applyBorder="1" applyAlignment="1">
      <alignment horizontal="center" vertical="top" wrapText="1"/>
    </xf>
    <xf numFmtId="41" fontId="22" fillId="2" borderId="4" xfId="1" applyNumberFormat="1" applyFont="1" applyFill="1" applyBorder="1" applyAlignment="1">
      <alignment horizontal="center" vertical="center" wrapText="1"/>
    </xf>
    <xf numFmtId="0" fontId="24" fillId="5" borderId="4" xfId="0" quotePrefix="1" applyFont="1" applyFill="1" applyBorder="1" applyAlignment="1">
      <alignment horizontal="center" vertical="top"/>
    </xf>
    <xf numFmtId="0" fontId="24" fillId="5" borderId="4" xfId="0" applyFont="1" applyFill="1" applyBorder="1" applyAlignment="1">
      <alignment horizontal="left" vertical="top" wrapText="1"/>
    </xf>
    <xf numFmtId="0" fontId="24" fillId="5" borderId="4" xfId="0" applyFont="1" applyFill="1" applyBorder="1" applyAlignment="1">
      <alignment horizontal="center" vertical="top" wrapText="1"/>
    </xf>
    <xf numFmtId="41" fontId="24" fillId="5" borderId="3" xfId="0" applyNumberFormat="1" applyFont="1" applyFill="1" applyBorder="1" applyAlignment="1">
      <alignment horizontal="center" vertical="top" wrapText="1"/>
    </xf>
    <xf numFmtId="0" fontId="24" fillId="5" borderId="4" xfId="0" applyFont="1" applyFill="1" applyBorder="1" applyAlignment="1">
      <alignment vertical="top"/>
    </xf>
    <xf numFmtId="41" fontId="22" fillId="5" borderId="4" xfId="0" applyNumberFormat="1" applyFont="1" applyFill="1" applyBorder="1" applyAlignment="1">
      <alignment vertical="top" wrapText="1"/>
    </xf>
    <xf numFmtId="0" fontId="24" fillId="5" borderId="4" xfId="0" applyFont="1" applyFill="1" applyBorder="1" applyAlignment="1">
      <alignment horizontal="left" vertical="center" wrapText="1"/>
    </xf>
    <xf numFmtId="0" fontId="24" fillId="5" borderId="4" xfId="0" applyFont="1" applyFill="1" applyBorder="1" applyAlignment="1">
      <alignment horizontal="center" vertical="center"/>
    </xf>
    <xf numFmtId="41" fontId="24" fillId="5" borderId="4" xfId="0" applyNumberFormat="1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vertical="center"/>
    </xf>
    <xf numFmtId="41" fontId="22" fillId="5" borderId="4" xfId="0" applyNumberFormat="1" applyFont="1" applyFill="1" applyBorder="1" applyAlignment="1">
      <alignment vertical="center"/>
    </xf>
    <xf numFmtId="41" fontId="24" fillId="5" borderId="4" xfId="0" applyNumberFormat="1" applyFont="1" applyFill="1" applyBorder="1" applyAlignment="1">
      <alignment horizontal="center" vertical="top" wrapText="1"/>
    </xf>
    <xf numFmtId="0" fontId="23" fillId="0" borderId="4" xfId="0" applyFont="1" applyBorder="1" applyAlignment="1">
      <alignment vertical="top"/>
    </xf>
    <xf numFmtId="3" fontId="23" fillId="0" borderId="4" xfId="0" applyNumberFormat="1" applyFont="1" applyBorder="1" applyAlignment="1">
      <alignment vertical="top"/>
    </xf>
    <xf numFmtId="170" fontId="24" fillId="0" borderId="4" xfId="3" applyNumberFormat="1" applyFont="1" applyFill="1" applyBorder="1" applyAlignment="1">
      <alignment horizontal="left" vertical="top" wrapText="1"/>
    </xf>
    <xf numFmtId="0" fontId="22" fillId="6" borderId="4" xfId="0" quotePrefix="1" applyFont="1" applyFill="1" applyBorder="1" applyAlignment="1">
      <alignment horizontal="left" vertical="top"/>
    </xf>
    <xf numFmtId="0" fontId="22" fillId="6" borderId="4" xfId="0" applyFont="1" applyFill="1" applyBorder="1" applyAlignment="1">
      <alignment horizontal="left" vertical="center"/>
    </xf>
    <xf numFmtId="3" fontId="22" fillId="6" borderId="4" xfId="0" applyNumberFormat="1" applyFont="1" applyFill="1" applyBorder="1" applyAlignment="1">
      <alignment vertical="top"/>
    </xf>
    <xf numFmtId="41" fontId="22" fillId="6" borderId="0" xfId="0" applyNumberFormat="1" applyFont="1" applyFill="1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2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41" fontId="18" fillId="0" borderId="21" xfId="0" applyNumberFormat="1" applyFont="1" applyBorder="1" applyAlignment="1">
      <alignment horizontal="center" vertical="center"/>
    </xf>
    <xf numFmtId="41" fontId="18" fillId="0" borderId="23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vertical="top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2" borderId="5" xfId="0" applyNumberForma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 indent="32"/>
    </xf>
    <xf numFmtId="0" fontId="15" fillId="0" borderId="9" xfId="0" applyFont="1" applyBorder="1" applyAlignment="1">
      <alignment horizontal="left" vertical="top" wrapText="1" indent="32"/>
    </xf>
    <xf numFmtId="0" fontId="15" fillId="0" borderId="10" xfId="0" applyFont="1" applyBorder="1" applyAlignment="1">
      <alignment horizontal="left" vertical="top" wrapText="1" indent="32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wrapText="1"/>
    </xf>
    <xf numFmtId="0" fontId="29" fillId="0" borderId="0" xfId="0" applyFont="1" applyAlignment="1">
      <alignment vertical="top" wrapText="1"/>
    </xf>
    <xf numFmtId="0" fontId="11" fillId="0" borderId="4" xfId="0" applyFont="1" applyBorder="1" applyAlignment="1">
      <alignment horizontal="center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3" fontId="22" fillId="2" borderId="5" xfId="0" applyNumberFormat="1" applyFont="1" applyFill="1" applyBorder="1" applyAlignment="1">
      <alignment horizontal="center" vertical="top"/>
    </xf>
    <xf numFmtId="3" fontId="22" fillId="2" borderId="7" xfId="0" applyNumberFormat="1" applyFont="1" applyFill="1" applyBorder="1" applyAlignment="1">
      <alignment horizontal="center" vertical="top"/>
    </xf>
    <xf numFmtId="0" fontId="22" fillId="2" borderId="4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center" vertical="center" wrapText="1"/>
    </xf>
    <xf numFmtId="41" fontId="22" fillId="2" borderId="4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170" fontId="24" fillId="4" borderId="5" xfId="3" applyNumberFormat="1" applyFont="1" applyFill="1" applyBorder="1" applyAlignment="1">
      <alignment horizontal="center" vertical="top" wrapText="1"/>
    </xf>
    <xf numFmtId="170" fontId="24" fillId="4" borderId="7" xfId="3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center"/>
    </xf>
    <xf numFmtId="0" fontId="23" fillId="2" borderId="0" xfId="0" applyFont="1" applyFill="1" applyAlignment="1">
      <alignment vertical="center"/>
    </xf>
    <xf numFmtId="0" fontId="23" fillId="0" borderId="1" xfId="0" applyFont="1" applyBorder="1"/>
    <xf numFmtId="0" fontId="23" fillId="0" borderId="2" xfId="0" applyFont="1" applyBorder="1"/>
    <xf numFmtId="0" fontId="23" fillId="0" borderId="3" xfId="0" applyFont="1" applyBorder="1"/>
    <xf numFmtId="0" fontId="15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6" fillId="0" borderId="2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26" fillId="0" borderId="2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4">
    <cellStyle name="Comma" xfId="1" builtinId="3"/>
    <cellStyle name="Comma [0]" xfId="3" builtinId="6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96238-4D41-4A7C-A2A2-8D933D1983E6}">
  <dimension ref="A1:Q37"/>
  <sheetViews>
    <sheetView topLeftCell="B1" zoomScale="90" zoomScaleNormal="90" workbookViewId="0">
      <selection activeCell="E39" sqref="E39"/>
    </sheetView>
  </sheetViews>
  <sheetFormatPr defaultColWidth="9.06640625" defaultRowHeight="13.5" x14ac:dyDescent="0.35"/>
  <cols>
    <col min="1" max="1" width="7.1328125" style="74" customWidth="1"/>
    <col min="2" max="2" width="31.265625" style="74" customWidth="1"/>
    <col min="3" max="3" width="31.59765625" style="74" customWidth="1"/>
    <col min="4" max="4" width="41.59765625" style="74" customWidth="1"/>
    <col min="5" max="5" width="19.3984375" style="74" customWidth="1"/>
    <col min="6" max="6" width="17.3984375" style="74" customWidth="1"/>
    <col min="7" max="7" width="25.73046875" style="74" customWidth="1"/>
    <col min="8" max="16384" width="9.06640625" style="74"/>
  </cols>
  <sheetData>
    <row r="1" spans="1:17" ht="13.9" x14ac:dyDescent="0.4">
      <c r="A1" s="764" t="s">
        <v>451</v>
      </c>
      <c r="B1" s="765"/>
      <c r="C1" s="765"/>
      <c r="D1" s="765"/>
      <c r="E1" s="765"/>
      <c r="F1" s="765"/>
      <c r="G1" s="765"/>
    </row>
    <row r="2" spans="1:17" x14ac:dyDescent="0.35">
      <c r="A2" s="765" t="s">
        <v>773</v>
      </c>
      <c r="B2" s="765"/>
      <c r="C2" s="765"/>
      <c r="D2" s="765"/>
      <c r="E2" s="765"/>
      <c r="F2" s="765"/>
      <c r="G2" s="765"/>
      <c r="Q2" s="168"/>
    </row>
    <row r="3" spans="1:17" x14ac:dyDescent="0.35">
      <c r="A3" s="765" t="s">
        <v>774</v>
      </c>
      <c r="B3" s="765"/>
      <c r="C3" s="765"/>
      <c r="D3" s="765"/>
      <c r="E3" s="765"/>
      <c r="F3" s="765"/>
      <c r="G3" s="765"/>
    </row>
    <row r="4" spans="1:17" ht="13.9" thickBot="1" x14ac:dyDescent="0.4">
      <c r="A4" s="169"/>
      <c r="B4" s="169"/>
      <c r="C4" s="169"/>
      <c r="D4" s="169"/>
      <c r="E4" s="169"/>
      <c r="F4" s="169"/>
      <c r="G4" s="169"/>
    </row>
    <row r="5" spans="1:17" ht="3" customHeight="1" thickTop="1" x14ac:dyDescent="0.35">
      <c r="A5" s="766" t="s">
        <v>8</v>
      </c>
      <c r="B5" s="768" t="s">
        <v>9</v>
      </c>
      <c r="C5" s="770" t="s">
        <v>775</v>
      </c>
      <c r="D5" s="170"/>
      <c r="E5" s="770" t="s">
        <v>12</v>
      </c>
      <c r="F5" s="770" t="s">
        <v>13</v>
      </c>
      <c r="G5" s="772" t="s">
        <v>14</v>
      </c>
    </row>
    <row r="6" spans="1:17" ht="14.25" thickBot="1" x14ac:dyDescent="0.4">
      <c r="A6" s="767"/>
      <c r="B6" s="769"/>
      <c r="C6" s="771"/>
      <c r="D6" s="171" t="s">
        <v>11</v>
      </c>
      <c r="E6" s="771"/>
      <c r="F6" s="771"/>
      <c r="G6" s="773"/>
    </row>
    <row r="7" spans="1:17" s="179" customFormat="1" ht="27.4" thickTop="1" x14ac:dyDescent="0.35">
      <c r="A7" s="172">
        <v>1</v>
      </c>
      <c r="B7" s="173" t="s">
        <v>283</v>
      </c>
      <c r="C7" s="174" t="s">
        <v>776</v>
      </c>
      <c r="D7" s="175" t="s">
        <v>777</v>
      </c>
      <c r="E7" s="176">
        <v>1</v>
      </c>
      <c r="F7" s="176" t="s">
        <v>778</v>
      </c>
      <c r="G7" s="177">
        <v>1000000000</v>
      </c>
      <c r="H7" s="178"/>
    </row>
    <row r="8" spans="1:17" ht="27" x14ac:dyDescent="0.35">
      <c r="A8" s="180">
        <v>2</v>
      </c>
      <c r="B8" s="181" t="s">
        <v>283</v>
      </c>
      <c r="C8" s="182" t="s">
        <v>304</v>
      </c>
      <c r="D8" s="182" t="s">
        <v>779</v>
      </c>
      <c r="E8" s="183">
        <v>1</v>
      </c>
      <c r="F8" s="183" t="s">
        <v>778</v>
      </c>
      <c r="G8" s="184">
        <v>200000000</v>
      </c>
    </row>
    <row r="9" spans="1:17" ht="27" x14ac:dyDescent="0.35">
      <c r="A9" s="185">
        <v>3</v>
      </c>
      <c r="B9" s="181" t="s">
        <v>283</v>
      </c>
      <c r="C9" s="186" t="s">
        <v>780</v>
      </c>
      <c r="D9" s="182" t="s">
        <v>781</v>
      </c>
      <c r="E9" s="183">
        <v>200</v>
      </c>
      <c r="F9" s="183" t="s">
        <v>782</v>
      </c>
      <c r="G9" s="184">
        <v>200000000</v>
      </c>
    </row>
    <row r="10" spans="1:17" ht="27" x14ac:dyDescent="0.35">
      <c r="A10" s="187">
        <v>4</v>
      </c>
      <c r="B10" s="181" t="s">
        <v>283</v>
      </c>
      <c r="C10" s="182" t="s">
        <v>783</v>
      </c>
      <c r="D10" s="182" t="s">
        <v>784</v>
      </c>
      <c r="E10" s="183">
        <v>300</v>
      </c>
      <c r="F10" s="188" t="s">
        <v>782</v>
      </c>
      <c r="G10" s="184">
        <v>300000000</v>
      </c>
    </row>
    <row r="11" spans="1:17" ht="27" x14ac:dyDescent="0.35">
      <c r="A11" s="187">
        <v>5</v>
      </c>
      <c r="B11" s="181" t="s">
        <v>283</v>
      </c>
      <c r="C11" s="189" t="s">
        <v>780</v>
      </c>
      <c r="D11" s="182" t="s">
        <v>785</v>
      </c>
      <c r="E11" s="183">
        <v>233</v>
      </c>
      <c r="F11" s="190" t="s">
        <v>782</v>
      </c>
      <c r="G11" s="184">
        <v>206000000</v>
      </c>
    </row>
    <row r="12" spans="1:17" ht="27" x14ac:dyDescent="0.35">
      <c r="A12" s="191">
        <v>6</v>
      </c>
      <c r="B12" s="192" t="s">
        <v>432</v>
      </c>
      <c r="C12" s="182" t="s">
        <v>786</v>
      </c>
      <c r="D12" s="182" t="s">
        <v>787</v>
      </c>
      <c r="E12" s="193">
        <v>335.5</v>
      </c>
      <c r="F12" s="188" t="s">
        <v>782</v>
      </c>
      <c r="G12" s="184">
        <v>309000000</v>
      </c>
    </row>
    <row r="13" spans="1:17" ht="27" x14ac:dyDescent="0.35">
      <c r="A13" s="191">
        <v>7</v>
      </c>
      <c r="B13" s="192" t="s">
        <v>432</v>
      </c>
      <c r="C13" s="182" t="s">
        <v>788</v>
      </c>
      <c r="D13" s="182" t="s">
        <v>789</v>
      </c>
      <c r="E13" s="188">
        <v>2</v>
      </c>
      <c r="F13" s="188" t="s">
        <v>278</v>
      </c>
      <c r="G13" s="184">
        <v>30000000</v>
      </c>
    </row>
    <row r="14" spans="1:17" ht="27" x14ac:dyDescent="0.35">
      <c r="A14" s="191">
        <v>8</v>
      </c>
      <c r="B14" s="192" t="s">
        <v>432</v>
      </c>
      <c r="C14" s="182" t="s">
        <v>788</v>
      </c>
      <c r="D14" s="182" t="s">
        <v>790</v>
      </c>
      <c r="E14" s="190">
        <v>2</v>
      </c>
      <c r="F14" s="188" t="s">
        <v>278</v>
      </c>
      <c r="G14" s="184">
        <v>30000000</v>
      </c>
    </row>
    <row r="15" spans="1:17" ht="27" x14ac:dyDescent="0.35">
      <c r="A15" s="191">
        <v>9</v>
      </c>
      <c r="B15" s="192" t="s">
        <v>432</v>
      </c>
      <c r="C15" s="182" t="s">
        <v>788</v>
      </c>
      <c r="D15" s="182" t="s">
        <v>791</v>
      </c>
      <c r="E15" s="194">
        <v>2</v>
      </c>
      <c r="F15" s="188" t="s">
        <v>278</v>
      </c>
      <c r="G15" s="184">
        <v>30000000</v>
      </c>
    </row>
    <row r="16" spans="1:17" ht="27" x14ac:dyDescent="0.35">
      <c r="A16" s="191">
        <v>10</v>
      </c>
      <c r="B16" s="192" t="s">
        <v>432</v>
      </c>
      <c r="C16" s="182" t="s">
        <v>788</v>
      </c>
      <c r="D16" s="182" t="s">
        <v>785</v>
      </c>
      <c r="E16" s="188">
        <v>2</v>
      </c>
      <c r="F16" s="195" t="s">
        <v>278</v>
      </c>
      <c r="G16" s="184">
        <v>30000000</v>
      </c>
    </row>
    <row r="17" spans="1:7" ht="27" x14ac:dyDescent="0.35">
      <c r="A17" s="191">
        <v>11</v>
      </c>
      <c r="B17" s="192" t="s">
        <v>792</v>
      </c>
      <c r="C17" s="182" t="s">
        <v>793</v>
      </c>
      <c r="D17" s="182" t="s">
        <v>790</v>
      </c>
      <c r="E17" s="190">
        <v>1</v>
      </c>
      <c r="F17" s="194" t="s">
        <v>560</v>
      </c>
      <c r="G17" s="184">
        <v>45000000</v>
      </c>
    </row>
    <row r="18" spans="1:7" ht="27" x14ac:dyDescent="0.35">
      <c r="A18" s="191">
        <v>12</v>
      </c>
      <c r="B18" s="192" t="s">
        <v>792</v>
      </c>
      <c r="C18" s="182" t="s">
        <v>793</v>
      </c>
      <c r="D18" s="182" t="s">
        <v>787</v>
      </c>
      <c r="E18" s="188">
        <v>1</v>
      </c>
      <c r="F18" s="188" t="s">
        <v>560</v>
      </c>
      <c r="G18" s="184">
        <v>45000000</v>
      </c>
    </row>
    <row r="19" spans="1:7" ht="27" x14ac:dyDescent="0.35">
      <c r="A19" s="196">
        <v>13</v>
      </c>
      <c r="B19" s="192" t="s">
        <v>792</v>
      </c>
      <c r="C19" s="182" t="s">
        <v>793</v>
      </c>
      <c r="D19" s="182" t="s">
        <v>785</v>
      </c>
      <c r="E19" s="194">
        <v>1</v>
      </c>
      <c r="F19" s="194" t="s">
        <v>560</v>
      </c>
      <c r="G19" s="184">
        <v>45000000</v>
      </c>
    </row>
    <row r="20" spans="1:7" ht="27" x14ac:dyDescent="0.35">
      <c r="A20" s="196">
        <v>14</v>
      </c>
      <c r="B20" s="197" t="s">
        <v>732</v>
      </c>
      <c r="C20" s="198" t="s">
        <v>794</v>
      </c>
      <c r="D20" s="182" t="s">
        <v>789</v>
      </c>
      <c r="E20" s="199">
        <v>1</v>
      </c>
      <c r="F20" s="199" t="s">
        <v>560</v>
      </c>
      <c r="G20" s="184">
        <v>30000000</v>
      </c>
    </row>
    <row r="21" spans="1:7" ht="15.75" x14ac:dyDescent="0.35">
      <c r="A21" s="761" t="s">
        <v>53</v>
      </c>
      <c r="B21" s="762"/>
      <c r="C21" s="762"/>
      <c r="D21" s="762"/>
      <c r="E21" s="762"/>
      <c r="F21" s="763"/>
      <c r="G21" s="203">
        <f>SUM(G7:G20)</f>
        <v>2500000000</v>
      </c>
    </row>
    <row r="24" spans="1:7" x14ac:dyDescent="0.35">
      <c r="G24" s="200"/>
    </row>
    <row r="25" spans="1:7" x14ac:dyDescent="0.35">
      <c r="G25" s="77"/>
    </row>
    <row r="26" spans="1:7" x14ac:dyDescent="0.35">
      <c r="G26" s="77"/>
    </row>
    <row r="27" spans="1:7" x14ac:dyDescent="0.35">
      <c r="G27" s="77"/>
    </row>
    <row r="28" spans="1:7" x14ac:dyDescent="0.35">
      <c r="G28" s="77"/>
    </row>
    <row r="29" spans="1:7" x14ac:dyDescent="0.35">
      <c r="G29" s="77"/>
    </row>
    <row r="30" spans="1:7" x14ac:dyDescent="0.35">
      <c r="G30" s="77"/>
    </row>
    <row r="33" spans="3:7" x14ac:dyDescent="0.35">
      <c r="C33" s="201"/>
      <c r="D33" s="201"/>
      <c r="E33" s="201"/>
      <c r="F33" s="201"/>
      <c r="G33" s="202"/>
    </row>
    <row r="35" spans="3:7" x14ac:dyDescent="0.35">
      <c r="G35" s="202">
        <f>SUBTOTAL(9,G7:G11)</f>
        <v>1906000000</v>
      </c>
    </row>
    <row r="37" spans="3:7" x14ac:dyDescent="0.35">
      <c r="G37" s="74" t="s">
        <v>1118</v>
      </c>
    </row>
  </sheetData>
  <autoFilter ref="B1:B33" xr:uid="{AF196238-4D41-4A7C-A2A2-8D933D1983E6}"/>
  <mergeCells count="10">
    <mergeCell ref="A21:F21"/>
    <mergeCell ref="A1:G1"/>
    <mergeCell ref="A2:G2"/>
    <mergeCell ref="A3:G3"/>
    <mergeCell ref="A5:A6"/>
    <mergeCell ref="B5:B6"/>
    <mergeCell ref="C5:C6"/>
    <mergeCell ref="E5:E6"/>
    <mergeCell ref="F5:F6"/>
    <mergeCell ref="G5:G6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7E1BA-B7D6-4B31-95B9-3C99EEF563B2}">
  <dimension ref="A1:G47"/>
  <sheetViews>
    <sheetView topLeftCell="A2" zoomScale="80" zoomScaleNormal="80" workbookViewId="0">
      <selection activeCell="G8" sqref="G8:G26"/>
    </sheetView>
  </sheetViews>
  <sheetFormatPr defaultRowHeight="14.25" x14ac:dyDescent="0.45"/>
  <cols>
    <col min="1" max="1" width="3.59765625" style="24" bestFit="1" customWidth="1"/>
    <col min="2" max="2" width="23.3984375" customWidth="1"/>
    <col min="3" max="3" width="32.3984375" customWidth="1"/>
    <col min="4" max="4" width="39.265625" customWidth="1"/>
    <col min="5" max="5" width="12.59765625" customWidth="1"/>
    <col min="6" max="6" width="12.1328125" customWidth="1"/>
    <col min="7" max="7" width="25.265625" customWidth="1"/>
  </cols>
  <sheetData>
    <row r="1" spans="1:7" ht="15.75" x14ac:dyDescent="0.5">
      <c r="A1" s="777" t="s">
        <v>0</v>
      </c>
      <c r="B1" s="777"/>
      <c r="C1" s="777"/>
      <c r="D1" s="777"/>
      <c r="E1" s="777"/>
      <c r="F1" s="777"/>
      <c r="G1" s="777"/>
    </row>
    <row r="2" spans="1:7" x14ac:dyDescent="0.45">
      <c r="A2" s="1"/>
      <c r="B2" s="2" t="s">
        <v>1</v>
      </c>
      <c r="C2" s="2" t="s">
        <v>192</v>
      </c>
      <c r="D2" s="2"/>
      <c r="E2" s="2"/>
      <c r="F2" s="2"/>
      <c r="G2" s="2"/>
    </row>
    <row r="3" spans="1:7" x14ac:dyDescent="0.45">
      <c r="A3" s="1"/>
      <c r="B3" s="2" t="s">
        <v>3</v>
      </c>
      <c r="C3" s="2" t="s">
        <v>4</v>
      </c>
      <c r="D3" s="2"/>
      <c r="E3" s="2"/>
      <c r="F3" s="2"/>
      <c r="G3" s="2"/>
    </row>
    <row r="4" spans="1:7" x14ac:dyDescent="0.45">
      <c r="A4" s="1"/>
      <c r="B4" s="2" t="s">
        <v>5</v>
      </c>
      <c r="C4" s="2" t="s">
        <v>6</v>
      </c>
      <c r="D4" s="2"/>
      <c r="E4" s="2"/>
      <c r="F4" s="2"/>
      <c r="G4" s="2"/>
    </row>
    <row r="5" spans="1:7" x14ac:dyDescent="0.45">
      <c r="A5" s="1"/>
      <c r="B5" s="2"/>
      <c r="C5" s="2"/>
      <c r="D5" s="2"/>
      <c r="E5" s="2"/>
      <c r="F5" s="2"/>
      <c r="G5" s="2"/>
    </row>
    <row r="6" spans="1:7" x14ac:dyDescent="0.45">
      <c r="A6" s="778" t="s">
        <v>7</v>
      </c>
      <c r="B6" s="779"/>
      <c r="C6" s="779"/>
      <c r="D6" s="779"/>
      <c r="E6" s="779"/>
      <c r="F6" s="779"/>
      <c r="G6" s="780"/>
    </row>
    <row r="7" spans="1:7" x14ac:dyDescent="0.45">
      <c r="A7" s="3" t="s">
        <v>8</v>
      </c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14</v>
      </c>
    </row>
    <row r="8" spans="1:7" x14ac:dyDescent="0.45">
      <c r="A8" s="781" t="s">
        <v>15</v>
      </c>
      <c r="B8" s="784" t="s">
        <v>21</v>
      </c>
      <c r="C8" s="255" t="s">
        <v>47</v>
      </c>
      <c r="D8" s="14" t="s">
        <v>193</v>
      </c>
      <c r="E8" s="12">
        <v>7</v>
      </c>
      <c r="F8" s="12" t="s">
        <v>48</v>
      </c>
      <c r="G8" s="254">
        <v>118000000</v>
      </c>
    </row>
    <row r="9" spans="1:7" ht="14" customHeight="1" x14ac:dyDescent="0.45">
      <c r="A9" s="783"/>
      <c r="B9" s="786"/>
      <c r="C9" s="10"/>
      <c r="D9" s="14" t="s">
        <v>194</v>
      </c>
      <c r="E9" s="12">
        <v>2</v>
      </c>
      <c r="F9" s="12" t="s">
        <v>48</v>
      </c>
      <c r="G9" s="116"/>
    </row>
    <row r="10" spans="1:7" ht="14" customHeight="1" x14ac:dyDescent="0.45">
      <c r="A10" s="12" t="s">
        <v>20</v>
      </c>
      <c r="B10" s="31" t="s">
        <v>195</v>
      </c>
      <c r="C10" s="6" t="s">
        <v>196</v>
      </c>
      <c r="D10" s="14" t="s">
        <v>197</v>
      </c>
      <c r="E10" s="12">
        <v>3</v>
      </c>
      <c r="F10" s="12" t="s">
        <v>59</v>
      </c>
      <c r="G10" s="26">
        <v>35500000</v>
      </c>
    </row>
    <row r="11" spans="1:7" ht="14" customHeight="1" x14ac:dyDescent="0.45">
      <c r="A11" s="12" t="s">
        <v>25</v>
      </c>
      <c r="B11" s="31" t="s">
        <v>165</v>
      </c>
      <c r="C11" s="6" t="s">
        <v>166</v>
      </c>
      <c r="D11" s="14" t="s">
        <v>197</v>
      </c>
      <c r="E11" s="12">
        <v>1</v>
      </c>
      <c r="F11" s="12" t="s">
        <v>168</v>
      </c>
      <c r="G11" s="26">
        <v>40000000</v>
      </c>
    </row>
    <row r="12" spans="1:7" x14ac:dyDescent="0.45">
      <c r="A12" s="12" t="s">
        <v>28</v>
      </c>
      <c r="B12" s="31" t="s">
        <v>21</v>
      </c>
      <c r="C12" s="6" t="s">
        <v>106</v>
      </c>
      <c r="D12" s="14" t="s">
        <v>197</v>
      </c>
      <c r="E12" s="12">
        <v>1</v>
      </c>
      <c r="F12" s="12" t="s">
        <v>35</v>
      </c>
      <c r="G12" s="26">
        <v>25500000</v>
      </c>
    </row>
    <row r="13" spans="1:7" x14ac:dyDescent="0.45">
      <c r="A13" s="781" t="s">
        <v>30</v>
      </c>
      <c r="B13" s="784" t="s">
        <v>21</v>
      </c>
      <c r="C13" s="255" t="s">
        <v>47</v>
      </c>
      <c r="D13" s="14" t="s">
        <v>198</v>
      </c>
      <c r="E13" s="12">
        <v>18</v>
      </c>
      <c r="F13" s="255" t="s">
        <v>48</v>
      </c>
      <c r="G13" s="26">
        <v>200000000</v>
      </c>
    </row>
    <row r="14" spans="1:7" ht="14" customHeight="1" x14ac:dyDescent="0.45">
      <c r="A14" s="783"/>
      <c r="B14" s="786"/>
      <c r="C14" s="10"/>
      <c r="D14" s="14" t="s">
        <v>199</v>
      </c>
      <c r="E14" s="12">
        <v>18</v>
      </c>
      <c r="F14" s="9"/>
      <c r="G14" s="26">
        <v>200000000</v>
      </c>
    </row>
    <row r="15" spans="1:7" s="8" customFormat="1" x14ac:dyDescent="0.45">
      <c r="A15" s="12" t="s">
        <v>32</v>
      </c>
      <c r="B15" s="31" t="s">
        <v>21</v>
      </c>
      <c r="C15" s="6" t="s">
        <v>200</v>
      </c>
      <c r="D15" s="14" t="s">
        <v>201</v>
      </c>
      <c r="E15" s="12">
        <v>2</v>
      </c>
      <c r="F15" s="12" t="s">
        <v>59</v>
      </c>
      <c r="G15" s="26">
        <v>30500000</v>
      </c>
    </row>
    <row r="16" spans="1:7" s="8" customFormat="1" x14ac:dyDescent="0.45">
      <c r="A16" s="781" t="s">
        <v>38</v>
      </c>
      <c r="B16" s="784" t="s">
        <v>21</v>
      </c>
      <c r="C16" s="255" t="s">
        <v>47</v>
      </c>
      <c r="D16" s="14" t="s">
        <v>202</v>
      </c>
      <c r="E16" s="12">
        <v>6</v>
      </c>
      <c r="F16" s="12" t="s">
        <v>48</v>
      </c>
      <c r="G16" s="254">
        <v>200000000</v>
      </c>
    </row>
    <row r="17" spans="1:7" ht="28.05" customHeight="1" x14ac:dyDescent="0.45">
      <c r="A17" s="782"/>
      <c r="B17" s="785"/>
      <c r="C17" s="114"/>
      <c r="D17" s="14" t="s">
        <v>203</v>
      </c>
      <c r="E17" s="12">
        <v>6</v>
      </c>
      <c r="F17" s="12" t="s">
        <v>48</v>
      </c>
      <c r="G17" s="115"/>
    </row>
    <row r="18" spans="1:7" ht="28.05" customHeight="1" x14ac:dyDescent="0.45">
      <c r="A18" s="783"/>
      <c r="B18" s="786"/>
      <c r="C18" s="10"/>
      <c r="D18" s="14" t="s">
        <v>204</v>
      </c>
      <c r="E18" s="12">
        <v>6</v>
      </c>
      <c r="F18" s="12" t="s">
        <v>48</v>
      </c>
      <c r="G18" s="116"/>
    </row>
    <row r="19" spans="1:7" ht="42" customHeight="1" x14ac:dyDescent="0.45">
      <c r="A19" s="12" t="s">
        <v>42</v>
      </c>
      <c r="B19" s="31" t="s">
        <v>16</v>
      </c>
      <c r="C19" s="6" t="s">
        <v>17</v>
      </c>
      <c r="D19" s="14" t="s">
        <v>205</v>
      </c>
      <c r="E19" s="12">
        <v>1</v>
      </c>
      <c r="F19" s="12" t="s">
        <v>35</v>
      </c>
      <c r="G19" s="13">
        <v>200000000</v>
      </c>
    </row>
    <row r="20" spans="1:7" x14ac:dyDescent="0.45">
      <c r="A20" s="781" t="s">
        <v>46</v>
      </c>
      <c r="B20" s="784" t="s">
        <v>21</v>
      </c>
      <c r="C20" s="255" t="s">
        <v>47</v>
      </c>
      <c r="D20" s="14" t="s">
        <v>206</v>
      </c>
      <c r="E20" s="12">
        <v>7</v>
      </c>
      <c r="F20" s="255" t="s">
        <v>48</v>
      </c>
      <c r="G20" s="259">
        <v>200000000</v>
      </c>
    </row>
    <row r="21" spans="1:7" ht="14" customHeight="1" x14ac:dyDescent="0.45">
      <c r="A21" s="782"/>
      <c r="B21" s="785"/>
      <c r="C21" s="114"/>
      <c r="D21" s="14" t="s">
        <v>207</v>
      </c>
      <c r="E21" s="12">
        <v>7</v>
      </c>
      <c r="F21" s="113"/>
      <c r="G21" s="123"/>
    </row>
    <row r="22" spans="1:7" ht="14" customHeight="1" x14ac:dyDescent="0.45">
      <c r="A22" s="783"/>
      <c r="B22" s="786"/>
      <c r="C22" s="10"/>
      <c r="D22" s="14" t="s">
        <v>208</v>
      </c>
      <c r="E22" s="12">
        <v>7</v>
      </c>
      <c r="F22" s="9"/>
      <c r="G22" s="124"/>
    </row>
    <row r="23" spans="1:7" ht="28.05" customHeight="1" x14ac:dyDescent="0.45">
      <c r="A23" s="9" t="s">
        <v>49</v>
      </c>
      <c r="B23" s="10" t="s">
        <v>209</v>
      </c>
      <c r="C23" s="10" t="s">
        <v>210</v>
      </c>
      <c r="D23" s="14" t="s">
        <v>211</v>
      </c>
      <c r="E23" s="4">
        <v>1</v>
      </c>
      <c r="F23" s="4" t="s">
        <v>35</v>
      </c>
      <c r="G23" s="13">
        <v>50000000</v>
      </c>
    </row>
    <row r="24" spans="1:7" x14ac:dyDescent="0.45">
      <c r="A24" s="9" t="s">
        <v>51</v>
      </c>
      <c r="B24" s="10" t="s">
        <v>21</v>
      </c>
      <c r="C24" s="10" t="s">
        <v>47</v>
      </c>
      <c r="D24" s="6" t="s">
        <v>212</v>
      </c>
      <c r="E24" s="12">
        <v>10</v>
      </c>
      <c r="F24" s="12" t="s">
        <v>48</v>
      </c>
      <c r="G24" s="13">
        <v>125000000</v>
      </c>
    </row>
    <row r="25" spans="1:7" x14ac:dyDescent="0.45">
      <c r="A25" s="9" t="s">
        <v>117</v>
      </c>
      <c r="B25" s="10" t="s">
        <v>21</v>
      </c>
      <c r="C25" s="10" t="s">
        <v>106</v>
      </c>
      <c r="D25" s="6" t="s">
        <v>212</v>
      </c>
      <c r="E25" s="12">
        <v>1</v>
      </c>
      <c r="F25" s="12" t="s">
        <v>35</v>
      </c>
      <c r="G25" s="26">
        <v>25500000</v>
      </c>
    </row>
    <row r="26" spans="1:7" x14ac:dyDescent="0.45">
      <c r="A26" s="9" t="s">
        <v>120</v>
      </c>
      <c r="B26" s="10" t="s">
        <v>21</v>
      </c>
      <c r="C26" s="10" t="s">
        <v>47</v>
      </c>
      <c r="D26" s="6" t="s">
        <v>213</v>
      </c>
      <c r="E26" s="12">
        <v>4</v>
      </c>
      <c r="F26" s="12" t="s">
        <v>48</v>
      </c>
      <c r="G26" s="13">
        <v>50000000</v>
      </c>
    </row>
    <row r="27" spans="1:7" x14ac:dyDescent="0.45">
      <c r="A27" s="12"/>
      <c r="B27" s="31"/>
      <c r="C27" s="6"/>
      <c r="D27" s="6"/>
      <c r="E27" s="12"/>
      <c r="F27" s="12"/>
      <c r="G27" s="13"/>
    </row>
    <row r="28" spans="1:7" ht="15.75" x14ac:dyDescent="0.45">
      <c r="A28" s="761" t="s">
        <v>53</v>
      </c>
      <c r="B28" s="762"/>
      <c r="C28" s="762"/>
      <c r="D28" s="762"/>
      <c r="E28" s="762"/>
      <c r="F28" s="763"/>
      <c r="G28" s="15">
        <f>SUM(G8:G26)</f>
        <v>1500000000</v>
      </c>
    </row>
    <row r="29" spans="1:7" ht="15.75" x14ac:dyDescent="0.45">
      <c r="A29" s="16"/>
      <c r="B29" s="16"/>
      <c r="C29" s="16"/>
      <c r="D29" s="16"/>
      <c r="E29" s="16"/>
      <c r="F29" s="16"/>
      <c r="G29" s="17"/>
    </row>
    <row r="30" spans="1:7" ht="15.75" x14ac:dyDescent="0.45">
      <c r="A30" s="788"/>
      <c r="B30" s="788"/>
      <c r="C30" s="788"/>
      <c r="D30" s="788"/>
      <c r="E30" s="16"/>
      <c r="F30" s="16"/>
      <c r="G30" s="17"/>
    </row>
    <row r="31" spans="1:7" ht="15.75" x14ac:dyDescent="0.45">
      <c r="A31" s="16"/>
      <c r="B31" s="16"/>
      <c r="C31" s="16"/>
      <c r="D31" s="16"/>
      <c r="E31" s="787" t="s">
        <v>54</v>
      </c>
      <c r="F31" s="787"/>
      <c r="G31" s="787"/>
    </row>
    <row r="32" spans="1:7" x14ac:dyDescent="0.45">
      <c r="A32" s="18"/>
      <c r="B32" s="19"/>
      <c r="C32" s="19"/>
      <c r="D32" s="19"/>
      <c r="E32" s="19"/>
      <c r="F32" s="18"/>
      <c r="G32" s="18"/>
    </row>
    <row r="33" spans="1:7" ht="15" customHeight="1" x14ac:dyDescent="0.45">
      <c r="A33" s="18"/>
      <c r="B33" s="20"/>
      <c r="C33" s="19"/>
      <c r="D33" s="19"/>
      <c r="E33" s="21"/>
      <c r="F33" s="21"/>
      <c r="G33" s="21"/>
    </row>
    <row r="34" spans="1:7" x14ac:dyDescent="0.45">
      <c r="A34" s="18"/>
      <c r="B34" s="790"/>
      <c r="C34" s="790"/>
      <c r="D34" s="790"/>
      <c r="E34" s="19"/>
      <c r="F34" s="19"/>
      <c r="G34" s="19"/>
    </row>
    <row r="35" spans="1:7" x14ac:dyDescent="0.45">
      <c r="A35" s="18"/>
      <c r="B35" s="790"/>
      <c r="C35" s="790"/>
      <c r="D35" s="790"/>
      <c r="E35" s="789" t="s">
        <v>214</v>
      </c>
      <c r="F35" s="789"/>
      <c r="G35" s="789"/>
    </row>
    <row r="36" spans="1:7" x14ac:dyDescent="0.45">
      <c r="A36" s="18"/>
      <c r="B36" s="790"/>
      <c r="C36" s="790"/>
      <c r="D36" s="790"/>
      <c r="E36" s="19"/>
      <c r="F36" s="19"/>
      <c r="G36" s="19"/>
    </row>
    <row r="37" spans="1:7" ht="15.75" x14ac:dyDescent="0.45">
      <c r="A37" s="18"/>
      <c r="B37" s="791"/>
      <c r="C37" s="791"/>
      <c r="D37" s="791"/>
      <c r="E37" s="789"/>
      <c r="F37" s="789"/>
      <c r="G37" s="789"/>
    </row>
    <row r="38" spans="1:7" x14ac:dyDescent="0.45">
      <c r="A38" s="18"/>
      <c r="B38" s="19"/>
      <c r="C38" s="19"/>
      <c r="D38" s="19"/>
      <c r="E38" s="19"/>
      <c r="F38" s="19"/>
      <c r="G38" s="19"/>
    </row>
    <row r="39" spans="1:7" x14ac:dyDescent="0.45">
      <c r="A39" s="22"/>
      <c r="B39" s="23"/>
      <c r="C39" s="23"/>
      <c r="D39" s="23"/>
      <c r="E39" s="23"/>
      <c r="F39" s="23"/>
      <c r="G39" s="23"/>
    </row>
    <row r="40" spans="1:7" x14ac:dyDescent="0.45">
      <c r="A40" s="22"/>
      <c r="B40" s="23"/>
      <c r="C40" s="23"/>
      <c r="D40" s="23"/>
      <c r="E40" s="787"/>
      <c r="F40" s="787"/>
      <c r="G40" s="787"/>
    </row>
    <row r="41" spans="1:7" x14ac:dyDescent="0.45">
      <c r="A41" s="22"/>
      <c r="B41" s="23"/>
      <c r="C41" s="23"/>
      <c r="D41" s="23"/>
      <c r="E41" s="23"/>
      <c r="F41" s="23"/>
      <c r="G41" s="23"/>
    </row>
    <row r="42" spans="1:7" x14ac:dyDescent="0.45">
      <c r="A42" s="22"/>
      <c r="B42" s="23"/>
      <c r="C42" s="23"/>
      <c r="D42" s="23"/>
      <c r="E42" s="23"/>
      <c r="F42" s="23"/>
      <c r="G42" s="23"/>
    </row>
    <row r="43" spans="1:7" x14ac:dyDescent="0.45">
      <c r="A43" s="22"/>
      <c r="B43" s="23"/>
      <c r="C43" s="23"/>
      <c r="D43" s="23"/>
      <c r="E43" s="23"/>
      <c r="F43" s="23"/>
      <c r="G43" s="23"/>
    </row>
    <row r="44" spans="1:7" x14ac:dyDescent="0.45">
      <c r="A44" s="22"/>
      <c r="B44" s="23"/>
      <c r="C44" s="23"/>
      <c r="D44" s="23"/>
    </row>
    <row r="45" spans="1:7" x14ac:dyDescent="0.45">
      <c r="A45" s="22"/>
      <c r="B45" s="23"/>
      <c r="C45" s="23"/>
      <c r="D45" s="23"/>
      <c r="E45" s="23"/>
      <c r="F45" s="23"/>
      <c r="G45" s="23"/>
    </row>
    <row r="46" spans="1:7" x14ac:dyDescent="0.45">
      <c r="A46" s="22"/>
      <c r="B46" s="23"/>
      <c r="C46" s="23"/>
      <c r="D46" s="23"/>
      <c r="E46" s="23"/>
      <c r="F46" s="23"/>
      <c r="G46" s="23"/>
    </row>
    <row r="47" spans="1:7" x14ac:dyDescent="0.45">
      <c r="A47" s="22"/>
      <c r="B47" s="23"/>
      <c r="C47" s="23"/>
      <c r="D47" s="23"/>
      <c r="E47" s="23"/>
      <c r="F47" s="23"/>
      <c r="G47" s="23"/>
    </row>
  </sheetData>
  <autoFilter ref="A7:G26" xr:uid="{267963BE-DDDE-41F5-A612-856DECCF245D}"/>
  <mergeCells count="20">
    <mergeCell ref="B36:D36"/>
    <mergeCell ref="B37:D37"/>
    <mergeCell ref="E37:G37"/>
    <mergeCell ref="E40:G40"/>
    <mergeCell ref="A28:F28"/>
    <mergeCell ref="A30:D30"/>
    <mergeCell ref="E31:G31"/>
    <mergeCell ref="B34:D34"/>
    <mergeCell ref="B35:D35"/>
    <mergeCell ref="E35:G35"/>
    <mergeCell ref="A1:G1"/>
    <mergeCell ref="A6:G6"/>
    <mergeCell ref="A8:A9"/>
    <mergeCell ref="B8:B9"/>
    <mergeCell ref="A20:A22"/>
    <mergeCell ref="B20:B22"/>
    <mergeCell ref="A13:A14"/>
    <mergeCell ref="B13:B14"/>
    <mergeCell ref="A16:A18"/>
    <mergeCell ref="B16:B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4CAF-5A04-45BC-A625-D2F13CDBDE04}">
  <dimension ref="A1:G50"/>
  <sheetViews>
    <sheetView topLeftCell="A15" zoomScale="80" zoomScaleNormal="80" workbookViewId="0">
      <selection activeCell="B29" sqref="B29"/>
    </sheetView>
  </sheetViews>
  <sheetFormatPr defaultRowHeight="14.25" x14ac:dyDescent="0.45"/>
  <cols>
    <col min="1" max="1" width="3.59765625" style="24" bestFit="1" customWidth="1"/>
    <col min="2" max="2" width="23.3984375" customWidth="1"/>
    <col min="3" max="3" width="32.3984375" customWidth="1"/>
    <col min="4" max="4" width="39.265625" customWidth="1"/>
    <col min="5" max="5" width="12.59765625" customWidth="1"/>
    <col min="6" max="6" width="12.1328125" customWidth="1"/>
    <col min="7" max="7" width="25.265625" customWidth="1"/>
  </cols>
  <sheetData>
    <row r="1" spans="1:7" ht="15.75" x14ac:dyDescent="0.5">
      <c r="A1" s="777" t="s">
        <v>0</v>
      </c>
      <c r="B1" s="777"/>
      <c r="C1" s="777"/>
      <c r="D1" s="777"/>
      <c r="E1" s="777"/>
      <c r="F1" s="777"/>
      <c r="G1" s="777"/>
    </row>
    <row r="2" spans="1:7" x14ac:dyDescent="0.45">
      <c r="A2" s="1"/>
      <c r="B2" s="2" t="s">
        <v>1</v>
      </c>
      <c r="C2" s="2" t="s">
        <v>215</v>
      </c>
      <c r="D2" s="2"/>
      <c r="E2" s="2"/>
      <c r="F2" s="2"/>
      <c r="G2" s="2"/>
    </row>
    <row r="3" spans="1:7" x14ac:dyDescent="0.45">
      <c r="A3" s="1"/>
      <c r="B3" s="2" t="s">
        <v>3</v>
      </c>
      <c r="C3" s="2" t="s">
        <v>4</v>
      </c>
      <c r="D3" s="2"/>
      <c r="E3" s="2"/>
      <c r="F3" s="2"/>
      <c r="G3" s="2"/>
    </row>
    <row r="4" spans="1:7" x14ac:dyDescent="0.45">
      <c r="A4" s="1"/>
      <c r="B4" s="2" t="s">
        <v>5</v>
      </c>
      <c r="C4" s="2" t="s">
        <v>6</v>
      </c>
      <c r="D4" s="2"/>
      <c r="E4" s="2"/>
      <c r="F4" s="2"/>
      <c r="G4" s="2"/>
    </row>
    <row r="5" spans="1:7" x14ac:dyDescent="0.45">
      <c r="A5" s="1"/>
      <c r="B5" s="2"/>
      <c r="C5" s="2"/>
      <c r="D5" s="2"/>
      <c r="E5" s="2"/>
      <c r="F5" s="2"/>
      <c r="G5" s="2"/>
    </row>
    <row r="6" spans="1:7" x14ac:dyDescent="0.45">
      <c r="A6" s="778" t="s">
        <v>7</v>
      </c>
      <c r="B6" s="779"/>
      <c r="C6" s="779"/>
      <c r="D6" s="779"/>
      <c r="E6" s="779"/>
      <c r="F6" s="779"/>
      <c r="G6" s="780"/>
    </row>
    <row r="7" spans="1:7" x14ac:dyDescent="0.45">
      <c r="A7" s="3" t="s">
        <v>8</v>
      </c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14</v>
      </c>
    </row>
    <row r="8" spans="1:7" ht="42.75" x14ac:dyDescent="0.45">
      <c r="A8" s="781" t="s">
        <v>15</v>
      </c>
      <c r="B8" s="255" t="s">
        <v>16</v>
      </c>
      <c r="C8" s="255" t="s">
        <v>216</v>
      </c>
      <c r="D8" s="6" t="s">
        <v>217</v>
      </c>
      <c r="E8" s="4">
        <v>68</v>
      </c>
      <c r="F8" s="4" t="s">
        <v>19</v>
      </c>
      <c r="G8" s="7">
        <v>120000000</v>
      </c>
    </row>
    <row r="9" spans="1:7" ht="56" customHeight="1" x14ac:dyDescent="0.45">
      <c r="A9" s="782"/>
      <c r="B9" s="255" t="s">
        <v>16</v>
      </c>
      <c r="C9" s="255" t="s">
        <v>216</v>
      </c>
      <c r="D9" s="6" t="s">
        <v>218</v>
      </c>
      <c r="E9" s="4">
        <v>136</v>
      </c>
      <c r="F9" s="4" t="s">
        <v>24</v>
      </c>
      <c r="G9" s="7">
        <v>240000000</v>
      </c>
    </row>
    <row r="10" spans="1:7" ht="56" customHeight="1" x14ac:dyDescent="0.45">
      <c r="A10" s="783"/>
      <c r="B10" s="255" t="s">
        <v>16</v>
      </c>
      <c r="C10" s="255" t="s">
        <v>216</v>
      </c>
      <c r="D10" s="6" t="s">
        <v>219</v>
      </c>
      <c r="E10" s="4">
        <v>6</v>
      </c>
      <c r="F10" s="4" t="s">
        <v>24</v>
      </c>
      <c r="G10" s="7">
        <v>20000000</v>
      </c>
    </row>
    <row r="11" spans="1:7" ht="30" customHeight="1" x14ac:dyDescent="0.45">
      <c r="A11" s="781" t="s">
        <v>20</v>
      </c>
      <c r="B11" s="255" t="s">
        <v>21</v>
      </c>
      <c r="C11" s="6" t="s">
        <v>220</v>
      </c>
      <c r="D11" s="255" t="s">
        <v>221</v>
      </c>
      <c r="E11" s="4">
        <v>1</v>
      </c>
      <c r="F11" s="4" t="s">
        <v>35</v>
      </c>
      <c r="G11" s="7">
        <v>25000000</v>
      </c>
    </row>
    <row r="12" spans="1:7" ht="14" customHeight="1" x14ac:dyDescent="0.45">
      <c r="A12" s="783"/>
      <c r="B12" s="255" t="s">
        <v>21</v>
      </c>
      <c r="C12" s="6" t="s">
        <v>222</v>
      </c>
      <c r="D12" s="258"/>
      <c r="E12" s="4">
        <v>3</v>
      </c>
      <c r="F12" s="4" t="s">
        <v>59</v>
      </c>
      <c r="G12" s="7">
        <v>15000000</v>
      </c>
    </row>
    <row r="13" spans="1:7" s="8" customFormat="1" ht="14" customHeight="1" x14ac:dyDescent="0.45">
      <c r="A13" s="781" t="s">
        <v>25</v>
      </c>
      <c r="B13" s="255" t="s">
        <v>21</v>
      </c>
      <c r="C13" s="6" t="s">
        <v>22</v>
      </c>
      <c r="D13" s="255" t="s">
        <v>223</v>
      </c>
      <c r="E13" s="4">
        <v>356</v>
      </c>
      <c r="F13" s="4" t="s">
        <v>24</v>
      </c>
      <c r="G13" s="7">
        <v>120000000</v>
      </c>
    </row>
    <row r="14" spans="1:7" s="8" customFormat="1" ht="14" customHeight="1" x14ac:dyDescent="0.45">
      <c r="A14" s="782"/>
      <c r="B14" s="255" t="s">
        <v>21</v>
      </c>
      <c r="C14" s="6" t="s">
        <v>70</v>
      </c>
      <c r="D14" s="258"/>
      <c r="E14" s="4">
        <v>5</v>
      </c>
      <c r="F14" s="4" t="s">
        <v>48</v>
      </c>
      <c r="G14" s="7">
        <v>50000000</v>
      </c>
    </row>
    <row r="15" spans="1:7" ht="28.05" customHeight="1" x14ac:dyDescent="0.45">
      <c r="A15" s="782"/>
      <c r="B15" s="255" t="s">
        <v>21</v>
      </c>
      <c r="C15" s="6" t="s">
        <v>70</v>
      </c>
      <c r="D15" s="6" t="s">
        <v>224</v>
      </c>
      <c r="E15" s="4">
        <v>5</v>
      </c>
      <c r="F15" s="4" t="s">
        <v>48</v>
      </c>
      <c r="G15" s="7">
        <v>50000000</v>
      </c>
    </row>
    <row r="16" spans="1:7" ht="28.05" customHeight="1" x14ac:dyDescent="0.45">
      <c r="A16" s="783"/>
      <c r="B16" s="255" t="s">
        <v>21</v>
      </c>
      <c r="C16" s="6" t="s">
        <v>222</v>
      </c>
      <c r="D16" s="6" t="s">
        <v>225</v>
      </c>
      <c r="E16" s="4">
        <v>3</v>
      </c>
      <c r="F16" s="4" t="s">
        <v>48</v>
      </c>
      <c r="G16" s="11">
        <v>15000000</v>
      </c>
    </row>
    <row r="17" spans="1:7" ht="28.5" x14ac:dyDescent="0.45">
      <c r="A17" s="12" t="s">
        <v>28</v>
      </c>
      <c r="B17" s="31" t="s">
        <v>16</v>
      </c>
      <c r="C17" s="6" t="s">
        <v>226</v>
      </c>
      <c r="D17" s="6" t="s">
        <v>223</v>
      </c>
      <c r="E17" s="4">
        <v>60</v>
      </c>
      <c r="F17" s="4" t="s">
        <v>24</v>
      </c>
      <c r="G17" s="11">
        <v>80000000</v>
      </c>
    </row>
    <row r="18" spans="1:7" ht="14" customHeight="1" x14ac:dyDescent="0.45">
      <c r="A18" s="781" t="s">
        <v>30</v>
      </c>
      <c r="B18" s="255" t="s">
        <v>21</v>
      </c>
      <c r="C18" s="6" t="s">
        <v>227</v>
      </c>
      <c r="D18" s="255" t="s">
        <v>228</v>
      </c>
      <c r="E18" s="4">
        <v>380</v>
      </c>
      <c r="F18" s="4" t="s">
        <v>24</v>
      </c>
      <c r="G18" s="11">
        <v>125000000</v>
      </c>
    </row>
    <row r="19" spans="1:7" ht="14" customHeight="1" x14ac:dyDescent="0.45">
      <c r="A19" s="783"/>
      <c r="B19" s="255" t="s">
        <v>21</v>
      </c>
      <c r="C19" s="6" t="s">
        <v>70</v>
      </c>
      <c r="D19" s="258"/>
      <c r="E19" s="4">
        <v>4</v>
      </c>
      <c r="F19" s="4" t="s">
        <v>48</v>
      </c>
      <c r="G19" s="11">
        <v>40000000</v>
      </c>
    </row>
    <row r="20" spans="1:7" ht="28.05" customHeight="1" x14ac:dyDescent="0.45">
      <c r="A20" s="781" t="s">
        <v>32</v>
      </c>
      <c r="B20" s="255" t="s">
        <v>21</v>
      </c>
      <c r="C20" s="6" t="s">
        <v>222</v>
      </c>
      <c r="D20" s="6" t="s">
        <v>229</v>
      </c>
      <c r="E20" s="4">
        <v>5</v>
      </c>
      <c r="F20" s="4" t="s">
        <v>48</v>
      </c>
      <c r="G20" s="11">
        <v>40000000</v>
      </c>
    </row>
    <row r="21" spans="1:7" ht="42" customHeight="1" x14ac:dyDescent="0.45">
      <c r="A21" s="783"/>
      <c r="B21" s="255" t="s">
        <v>21</v>
      </c>
      <c r="C21" s="6" t="s">
        <v>70</v>
      </c>
      <c r="D21" s="6" t="s">
        <v>230</v>
      </c>
      <c r="E21" s="4">
        <v>7</v>
      </c>
      <c r="F21" s="4" t="s">
        <v>48</v>
      </c>
      <c r="G21" s="11">
        <v>70000000</v>
      </c>
    </row>
    <row r="22" spans="1:7" ht="28.5" x14ac:dyDescent="0.45">
      <c r="A22" s="12" t="s">
        <v>38</v>
      </c>
      <c r="B22" s="6" t="s">
        <v>16</v>
      </c>
      <c r="C22" s="6" t="s">
        <v>231</v>
      </c>
      <c r="D22" s="6" t="s">
        <v>232</v>
      </c>
      <c r="E22" s="4">
        <v>300</v>
      </c>
      <c r="F22" s="4" t="s">
        <v>24</v>
      </c>
      <c r="G22" s="11">
        <v>225000000</v>
      </c>
    </row>
    <row r="23" spans="1:7" ht="28.5" x14ac:dyDescent="0.45">
      <c r="A23" s="781" t="s">
        <v>42</v>
      </c>
      <c r="B23" s="255" t="s">
        <v>21</v>
      </c>
      <c r="C23" s="6" t="s">
        <v>222</v>
      </c>
      <c r="D23" s="6" t="s">
        <v>233</v>
      </c>
      <c r="E23" s="4">
        <v>4</v>
      </c>
      <c r="F23" s="4" t="s">
        <v>48</v>
      </c>
      <c r="G23" s="11">
        <v>25000000</v>
      </c>
    </row>
    <row r="24" spans="1:7" ht="28.5" x14ac:dyDescent="0.45">
      <c r="A24" s="783"/>
      <c r="B24" s="255" t="s">
        <v>21</v>
      </c>
      <c r="C24" s="6" t="s">
        <v>70</v>
      </c>
      <c r="D24" s="6" t="s">
        <v>234</v>
      </c>
      <c r="E24" s="4">
        <v>4</v>
      </c>
      <c r="F24" s="4" t="s">
        <v>48</v>
      </c>
      <c r="G24" s="11">
        <v>40000000</v>
      </c>
    </row>
    <row r="25" spans="1:7" ht="28.5" x14ac:dyDescent="0.45">
      <c r="A25" s="12" t="s">
        <v>46</v>
      </c>
      <c r="B25" s="6" t="s">
        <v>63</v>
      </c>
      <c r="C25" s="6" t="s">
        <v>235</v>
      </c>
      <c r="D25" s="6" t="s">
        <v>236</v>
      </c>
      <c r="E25" s="4">
        <v>1</v>
      </c>
      <c r="F25" s="4" t="s">
        <v>35</v>
      </c>
      <c r="G25" s="11">
        <v>20000000</v>
      </c>
    </row>
    <row r="26" spans="1:7" ht="42.75" x14ac:dyDescent="0.45">
      <c r="A26" s="12" t="s">
        <v>49</v>
      </c>
      <c r="B26" s="6" t="s">
        <v>63</v>
      </c>
      <c r="C26" s="6" t="s">
        <v>235</v>
      </c>
      <c r="D26" s="6" t="s">
        <v>237</v>
      </c>
      <c r="E26" s="4">
        <v>1</v>
      </c>
      <c r="F26" s="4" t="s">
        <v>35</v>
      </c>
      <c r="G26" s="11">
        <v>20000000</v>
      </c>
    </row>
    <row r="27" spans="1:7" ht="42.75" x14ac:dyDescent="0.45">
      <c r="A27" s="12" t="s">
        <v>51</v>
      </c>
      <c r="B27" s="6" t="s">
        <v>63</v>
      </c>
      <c r="C27" s="6" t="s">
        <v>235</v>
      </c>
      <c r="D27" s="6" t="s">
        <v>238</v>
      </c>
      <c r="E27" s="4">
        <v>1</v>
      </c>
      <c r="F27" s="4" t="s">
        <v>35</v>
      </c>
      <c r="G27" s="11">
        <v>25000000</v>
      </c>
    </row>
    <row r="28" spans="1:7" ht="28.5" x14ac:dyDescent="0.45">
      <c r="A28" s="12" t="s">
        <v>117</v>
      </c>
      <c r="B28" s="6" t="s">
        <v>87</v>
      </c>
      <c r="C28" s="6" t="s">
        <v>239</v>
      </c>
      <c r="D28" s="6" t="s">
        <v>240</v>
      </c>
      <c r="E28" s="4">
        <v>503</v>
      </c>
      <c r="F28" s="4" t="s">
        <v>241</v>
      </c>
      <c r="G28" s="11">
        <v>75000000</v>
      </c>
    </row>
    <row r="29" spans="1:7" x14ac:dyDescent="0.45">
      <c r="A29" s="12" t="s">
        <v>120</v>
      </c>
      <c r="B29" s="6" t="s">
        <v>21</v>
      </c>
      <c r="C29" s="6" t="s">
        <v>242</v>
      </c>
      <c r="D29" s="6" t="s">
        <v>243</v>
      </c>
      <c r="E29" s="4">
        <v>50</v>
      </c>
      <c r="F29" s="4" t="s">
        <v>24</v>
      </c>
      <c r="G29" s="11">
        <v>60000000</v>
      </c>
    </row>
    <row r="30" spans="1:7" x14ac:dyDescent="0.45">
      <c r="A30" s="12"/>
      <c r="B30" s="6"/>
      <c r="C30" s="6"/>
      <c r="D30" s="6"/>
      <c r="E30" s="4"/>
      <c r="F30" s="4"/>
      <c r="G30" s="11"/>
    </row>
    <row r="31" spans="1:7" ht="15" customHeight="1" x14ac:dyDescent="0.45">
      <c r="A31" s="761" t="s">
        <v>53</v>
      </c>
      <c r="B31" s="762"/>
      <c r="C31" s="762"/>
      <c r="D31" s="762"/>
      <c r="E31" s="762"/>
      <c r="F31" s="763"/>
      <c r="G31" s="15">
        <f>SUM(G8:G30)</f>
        <v>1500000000</v>
      </c>
    </row>
    <row r="32" spans="1:7" ht="15" customHeight="1" x14ac:dyDescent="0.45">
      <c r="A32" s="16"/>
      <c r="B32" s="16"/>
      <c r="C32" s="16"/>
      <c r="D32" s="16"/>
      <c r="E32" s="16"/>
      <c r="F32" s="16"/>
      <c r="G32" s="17"/>
    </row>
    <row r="33" spans="1:7" ht="15" customHeight="1" x14ac:dyDescent="0.45">
      <c r="A33" s="788"/>
      <c r="B33" s="788"/>
      <c r="C33" s="788"/>
      <c r="D33" s="788"/>
      <c r="E33" s="16"/>
      <c r="F33" s="16"/>
      <c r="G33" s="17"/>
    </row>
    <row r="34" spans="1:7" ht="15" customHeight="1" x14ac:dyDescent="0.45">
      <c r="A34" s="16"/>
      <c r="B34" s="16"/>
      <c r="C34" s="16"/>
      <c r="D34" s="16"/>
      <c r="E34" s="787" t="s">
        <v>54</v>
      </c>
      <c r="F34" s="787"/>
      <c r="G34" s="787"/>
    </row>
    <row r="35" spans="1:7" x14ac:dyDescent="0.45">
      <c r="A35" s="18"/>
      <c r="B35" s="19"/>
      <c r="C35" s="19"/>
      <c r="D35" s="19"/>
      <c r="E35" s="19"/>
      <c r="F35" s="18"/>
      <c r="G35" s="18"/>
    </row>
    <row r="36" spans="1:7" ht="15" customHeight="1" x14ac:dyDescent="0.45">
      <c r="A36" s="18"/>
      <c r="B36" s="20"/>
      <c r="C36" s="19"/>
      <c r="D36" s="19"/>
      <c r="E36" s="21"/>
      <c r="F36" s="21"/>
      <c r="G36" s="21"/>
    </row>
    <row r="37" spans="1:7" x14ac:dyDescent="0.45">
      <c r="A37" s="18"/>
      <c r="B37" s="790"/>
      <c r="C37" s="790"/>
      <c r="D37" s="790"/>
      <c r="E37" s="19"/>
      <c r="F37" s="19"/>
      <c r="G37" s="19"/>
    </row>
    <row r="38" spans="1:7" x14ac:dyDescent="0.45">
      <c r="A38" s="18"/>
      <c r="B38" s="790"/>
      <c r="C38" s="790"/>
      <c r="D38" s="790"/>
      <c r="E38" s="789" t="s">
        <v>244</v>
      </c>
      <c r="F38" s="789"/>
      <c r="G38" s="789"/>
    </row>
    <row r="39" spans="1:7" x14ac:dyDescent="0.45">
      <c r="A39" s="18"/>
      <c r="B39" s="790"/>
      <c r="C39" s="790"/>
      <c r="D39" s="790"/>
      <c r="E39" s="19"/>
      <c r="F39" s="19"/>
      <c r="G39" s="19"/>
    </row>
    <row r="40" spans="1:7" ht="15.75" x14ac:dyDescent="0.45">
      <c r="A40" s="18"/>
      <c r="B40" s="791"/>
      <c r="C40" s="791"/>
      <c r="D40" s="791"/>
      <c r="E40" s="789"/>
      <c r="F40" s="789"/>
      <c r="G40" s="789"/>
    </row>
    <row r="41" spans="1:7" x14ac:dyDescent="0.45">
      <c r="A41" s="18"/>
      <c r="B41" s="19"/>
      <c r="C41" s="19"/>
      <c r="D41" s="19"/>
      <c r="E41" s="19"/>
      <c r="F41" s="19"/>
      <c r="G41" s="19"/>
    </row>
    <row r="42" spans="1:7" x14ac:dyDescent="0.45">
      <c r="A42" s="22"/>
      <c r="B42" s="23"/>
      <c r="C42" s="23"/>
      <c r="D42" s="23"/>
      <c r="E42" s="23"/>
      <c r="F42" s="23"/>
      <c r="G42" s="23"/>
    </row>
    <row r="43" spans="1:7" x14ac:dyDescent="0.45">
      <c r="A43" s="22"/>
      <c r="B43" s="23"/>
      <c r="C43" s="23"/>
      <c r="D43" s="23"/>
      <c r="E43" s="787"/>
      <c r="F43" s="787"/>
      <c r="G43" s="787"/>
    </row>
    <row r="44" spans="1:7" x14ac:dyDescent="0.45">
      <c r="A44" s="22"/>
      <c r="B44" s="23"/>
      <c r="C44" s="23"/>
      <c r="D44" s="23"/>
      <c r="E44" s="23"/>
      <c r="F44" s="23"/>
      <c r="G44" s="23"/>
    </row>
    <row r="45" spans="1:7" x14ac:dyDescent="0.45">
      <c r="A45" s="22"/>
      <c r="B45" s="23"/>
      <c r="C45" s="23"/>
      <c r="D45" s="23"/>
      <c r="E45" s="23"/>
      <c r="F45" s="23"/>
      <c r="G45" s="23"/>
    </row>
    <row r="46" spans="1:7" x14ac:dyDescent="0.45">
      <c r="A46" s="22"/>
      <c r="B46" s="23"/>
      <c r="C46" s="23"/>
      <c r="D46" s="23"/>
      <c r="E46" s="23"/>
      <c r="F46" s="23"/>
      <c r="G46" s="23"/>
    </row>
    <row r="47" spans="1:7" x14ac:dyDescent="0.45">
      <c r="A47" s="22"/>
      <c r="B47" s="23"/>
      <c r="C47" s="23"/>
      <c r="D47" s="23"/>
    </row>
    <row r="48" spans="1:7" x14ac:dyDescent="0.45">
      <c r="A48" s="22"/>
      <c r="B48" s="23"/>
      <c r="C48" s="23"/>
      <c r="D48" s="23"/>
      <c r="E48" s="23"/>
      <c r="F48" s="23"/>
      <c r="G48" s="23"/>
    </row>
    <row r="49" spans="1:7" x14ac:dyDescent="0.45">
      <c r="A49" s="22"/>
      <c r="B49" s="23"/>
      <c r="C49" s="23"/>
      <c r="D49" s="23"/>
      <c r="E49" s="23"/>
      <c r="F49" s="23"/>
      <c r="G49" s="23"/>
    </row>
    <row r="50" spans="1:7" x14ac:dyDescent="0.45">
      <c r="A50" s="22"/>
      <c r="B50" s="23"/>
      <c r="C50" s="23"/>
      <c r="D50" s="23"/>
      <c r="E50" s="23"/>
      <c r="F50" s="23"/>
      <c r="G50" s="23"/>
    </row>
  </sheetData>
  <autoFilter ref="A7:G29" xr:uid="{4CB76C6A-495A-41A9-ABC4-32AD310B8495}"/>
  <mergeCells count="18">
    <mergeCell ref="E43:G43"/>
    <mergeCell ref="E34:G34"/>
    <mergeCell ref="B37:D37"/>
    <mergeCell ref="B38:D38"/>
    <mergeCell ref="E38:G38"/>
    <mergeCell ref="B39:D39"/>
    <mergeCell ref="B40:D40"/>
    <mergeCell ref="E40:G40"/>
    <mergeCell ref="A11:A12"/>
    <mergeCell ref="A1:G1"/>
    <mergeCell ref="A6:G6"/>
    <mergeCell ref="A8:A10"/>
    <mergeCell ref="A33:D33"/>
    <mergeCell ref="A13:A16"/>
    <mergeCell ref="A18:A19"/>
    <mergeCell ref="A20:A21"/>
    <mergeCell ref="A23:A24"/>
    <mergeCell ref="A31:F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ED344-F5C6-499E-8046-01B6B3219684}">
  <dimension ref="A1:G41"/>
  <sheetViews>
    <sheetView workbookViewId="0">
      <selection activeCell="G13" sqref="G13"/>
    </sheetView>
  </sheetViews>
  <sheetFormatPr defaultRowHeight="14.25" x14ac:dyDescent="0.45"/>
  <cols>
    <col min="1" max="1" width="3.59765625" style="24" bestFit="1" customWidth="1"/>
    <col min="2" max="2" width="23.3984375" customWidth="1"/>
    <col min="3" max="3" width="32.3984375" customWidth="1"/>
    <col min="4" max="4" width="39.265625" customWidth="1"/>
    <col min="5" max="5" width="12.59765625" customWidth="1"/>
    <col min="6" max="6" width="12.1328125" customWidth="1"/>
    <col min="7" max="7" width="25.265625" customWidth="1"/>
  </cols>
  <sheetData>
    <row r="1" spans="1:7" ht="15.75" x14ac:dyDescent="0.5">
      <c r="A1" s="777" t="s">
        <v>0</v>
      </c>
      <c r="B1" s="777"/>
      <c r="C1" s="777"/>
      <c r="D1" s="777"/>
      <c r="E1" s="777"/>
      <c r="F1" s="777"/>
      <c r="G1" s="777"/>
    </row>
    <row r="2" spans="1:7" x14ac:dyDescent="0.45">
      <c r="A2" s="1"/>
      <c r="B2" s="2" t="s">
        <v>1</v>
      </c>
      <c r="C2" s="2" t="s">
        <v>245</v>
      </c>
      <c r="D2" s="2"/>
      <c r="E2" s="2"/>
      <c r="F2" s="2"/>
      <c r="G2" s="2"/>
    </row>
    <row r="3" spans="1:7" x14ac:dyDescent="0.45">
      <c r="A3" s="1"/>
      <c r="B3" s="2" t="s">
        <v>3</v>
      </c>
      <c r="C3" s="2" t="s">
        <v>4</v>
      </c>
      <c r="D3" s="2"/>
      <c r="E3" s="2"/>
      <c r="F3" s="2"/>
      <c r="G3" s="2"/>
    </row>
    <row r="4" spans="1:7" x14ac:dyDescent="0.45">
      <c r="A4" s="1"/>
      <c r="B4" s="2" t="s">
        <v>5</v>
      </c>
      <c r="C4" s="2" t="s">
        <v>6</v>
      </c>
      <c r="D4" s="2"/>
      <c r="E4" s="2"/>
      <c r="F4" s="2"/>
      <c r="G4" s="2"/>
    </row>
    <row r="5" spans="1:7" x14ac:dyDescent="0.45">
      <c r="A5" s="1"/>
      <c r="B5" s="2"/>
      <c r="C5" s="2"/>
      <c r="D5" s="2"/>
      <c r="E5" s="2"/>
      <c r="F5" s="2"/>
      <c r="G5" s="2"/>
    </row>
    <row r="6" spans="1:7" x14ac:dyDescent="0.45">
      <c r="A6" s="778" t="s">
        <v>7</v>
      </c>
      <c r="B6" s="779"/>
      <c r="C6" s="779"/>
      <c r="D6" s="779"/>
      <c r="E6" s="779"/>
      <c r="F6" s="779"/>
      <c r="G6" s="780"/>
    </row>
    <row r="7" spans="1:7" x14ac:dyDescent="0.45">
      <c r="A7" s="3" t="s">
        <v>8</v>
      </c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14</v>
      </c>
    </row>
    <row r="8" spans="1:7" ht="28.5" x14ac:dyDescent="0.45">
      <c r="A8" s="4" t="s">
        <v>15</v>
      </c>
      <c r="B8" s="14" t="s">
        <v>21</v>
      </c>
      <c r="C8" s="14" t="s">
        <v>70</v>
      </c>
      <c r="D8" s="14" t="s">
        <v>246</v>
      </c>
      <c r="E8" s="4">
        <v>1</v>
      </c>
      <c r="F8" s="4" t="s">
        <v>35</v>
      </c>
      <c r="G8" s="7">
        <v>150000000</v>
      </c>
    </row>
    <row r="9" spans="1:7" ht="42.75" x14ac:dyDescent="0.45">
      <c r="A9" s="4" t="s">
        <v>20</v>
      </c>
      <c r="B9" s="14" t="s">
        <v>16</v>
      </c>
      <c r="C9" s="14" t="s">
        <v>247</v>
      </c>
      <c r="D9" s="14" t="s">
        <v>248</v>
      </c>
      <c r="E9" s="4">
        <v>1</v>
      </c>
      <c r="F9" s="4" t="s">
        <v>35</v>
      </c>
      <c r="G9" s="7">
        <v>198000000</v>
      </c>
    </row>
    <row r="10" spans="1:7" ht="42.75" x14ac:dyDescent="0.45">
      <c r="A10" s="4" t="s">
        <v>25</v>
      </c>
      <c r="B10" s="14" t="s">
        <v>21</v>
      </c>
      <c r="C10" s="14" t="s">
        <v>249</v>
      </c>
      <c r="D10" s="14" t="s">
        <v>248</v>
      </c>
      <c r="E10" s="4">
        <v>1</v>
      </c>
      <c r="F10" s="4" t="s">
        <v>35</v>
      </c>
      <c r="G10" s="7">
        <v>180000000</v>
      </c>
    </row>
    <row r="11" spans="1:7" ht="28.5" x14ac:dyDescent="0.45">
      <c r="A11" s="4" t="s">
        <v>28</v>
      </c>
      <c r="B11" s="14" t="s">
        <v>21</v>
      </c>
      <c r="C11" s="14" t="s">
        <v>106</v>
      </c>
      <c r="D11" s="14" t="s">
        <v>250</v>
      </c>
      <c r="E11" s="4">
        <v>1</v>
      </c>
      <c r="F11" s="4" t="s">
        <v>35</v>
      </c>
      <c r="G11" s="7">
        <v>20000000</v>
      </c>
    </row>
    <row r="12" spans="1:7" ht="57" x14ac:dyDescent="0.45">
      <c r="A12" s="4" t="s">
        <v>30</v>
      </c>
      <c r="B12" s="14" t="s">
        <v>16</v>
      </c>
      <c r="C12" s="14" t="s">
        <v>251</v>
      </c>
      <c r="D12" s="14" t="s">
        <v>250</v>
      </c>
      <c r="E12" s="4">
        <v>1</v>
      </c>
      <c r="F12" s="4" t="s">
        <v>35</v>
      </c>
      <c r="G12" s="7">
        <v>198000000</v>
      </c>
    </row>
    <row r="13" spans="1:7" s="8" customFormat="1" ht="57" x14ac:dyDescent="0.45">
      <c r="A13" s="4" t="s">
        <v>32</v>
      </c>
      <c r="B13" s="14" t="s">
        <v>16</v>
      </c>
      <c r="C13" s="14" t="s">
        <v>252</v>
      </c>
      <c r="D13" s="14" t="s">
        <v>253</v>
      </c>
      <c r="E13" s="4">
        <v>1</v>
      </c>
      <c r="F13" s="4" t="s">
        <v>35</v>
      </c>
      <c r="G13" s="7">
        <v>198000000</v>
      </c>
    </row>
    <row r="14" spans="1:7" s="8" customFormat="1" ht="42.75" x14ac:dyDescent="0.45">
      <c r="A14" s="4" t="s">
        <v>38</v>
      </c>
      <c r="B14" s="14" t="s">
        <v>16</v>
      </c>
      <c r="C14" s="14" t="s">
        <v>254</v>
      </c>
      <c r="D14" s="14" t="s">
        <v>255</v>
      </c>
      <c r="E14" s="4">
        <v>1</v>
      </c>
      <c r="F14" s="4" t="s">
        <v>35</v>
      </c>
      <c r="G14" s="7">
        <v>198000000</v>
      </c>
    </row>
    <row r="15" spans="1:7" ht="28.5" x14ac:dyDescent="0.45">
      <c r="A15" s="4" t="s">
        <v>42</v>
      </c>
      <c r="B15" s="14" t="s">
        <v>165</v>
      </c>
      <c r="C15" s="14" t="s">
        <v>256</v>
      </c>
      <c r="D15" s="14" t="s">
        <v>257</v>
      </c>
      <c r="E15" s="4">
        <v>1</v>
      </c>
      <c r="F15" s="4" t="s">
        <v>35</v>
      </c>
      <c r="G15" s="7">
        <v>45000000</v>
      </c>
    </row>
    <row r="16" spans="1:7" ht="28.5" x14ac:dyDescent="0.45">
      <c r="A16" s="4" t="s">
        <v>46</v>
      </c>
      <c r="B16" s="14" t="s">
        <v>258</v>
      </c>
      <c r="C16" s="14" t="s">
        <v>259</v>
      </c>
      <c r="D16" s="14" t="s">
        <v>260</v>
      </c>
      <c r="E16" s="4">
        <v>1</v>
      </c>
      <c r="F16" s="4" t="s">
        <v>35</v>
      </c>
      <c r="G16" s="11">
        <v>60000000</v>
      </c>
    </row>
    <row r="17" spans="1:7" ht="42.75" x14ac:dyDescent="0.45">
      <c r="A17" s="4" t="s">
        <v>49</v>
      </c>
      <c r="B17" s="14" t="s">
        <v>261</v>
      </c>
      <c r="C17" s="14" t="s">
        <v>262</v>
      </c>
      <c r="D17" s="14" t="s">
        <v>263</v>
      </c>
      <c r="E17" s="4">
        <v>1</v>
      </c>
      <c r="F17" s="4" t="s">
        <v>35</v>
      </c>
      <c r="G17" s="11">
        <v>53000000</v>
      </c>
    </row>
    <row r="18" spans="1:7" x14ac:dyDescent="0.45">
      <c r="A18" s="781" t="s">
        <v>51</v>
      </c>
      <c r="B18" s="784" t="s">
        <v>109</v>
      </c>
      <c r="C18" s="784" t="s">
        <v>264</v>
      </c>
      <c r="D18" s="14" t="s">
        <v>265</v>
      </c>
      <c r="E18" s="781">
        <v>3</v>
      </c>
      <c r="F18" s="781" t="s">
        <v>35</v>
      </c>
      <c r="G18" s="794">
        <v>200000000</v>
      </c>
    </row>
    <row r="19" spans="1:7" x14ac:dyDescent="0.45">
      <c r="A19" s="782"/>
      <c r="B19" s="785"/>
      <c r="C19" s="785"/>
      <c r="D19" s="14" t="s">
        <v>266</v>
      </c>
      <c r="E19" s="782"/>
      <c r="F19" s="782"/>
      <c r="G19" s="795"/>
    </row>
    <row r="20" spans="1:7" x14ac:dyDescent="0.45">
      <c r="A20" s="783"/>
      <c r="B20" s="786"/>
      <c r="C20" s="786"/>
      <c r="D20" s="14" t="s">
        <v>267</v>
      </c>
      <c r="E20" s="783"/>
      <c r="F20" s="783"/>
      <c r="G20" s="796"/>
    </row>
    <row r="21" spans="1:7" x14ac:dyDescent="0.45">
      <c r="A21" s="4"/>
      <c r="B21" s="4"/>
      <c r="C21" s="4"/>
      <c r="D21" s="4"/>
      <c r="E21" s="4"/>
      <c r="F21" s="4"/>
      <c r="G21" s="11"/>
    </row>
    <row r="22" spans="1:7" ht="15.75" x14ac:dyDescent="0.45">
      <c r="A22" s="761" t="s">
        <v>53</v>
      </c>
      <c r="B22" s="762"/>
      <c r="C22" s="762"/>
      <c r="D22" s="762"/>
      <c r="E22" s="762"/>
      <c r="F22" s="763"/>
      <c r="G22" s="15">
        <f>SUM(G8:G21)</f>
        <v>1500000000</v>
      </c>
    </row>
    <row r="23" spans="1:7" ht="15.75" x14ac:dyDescent="0.45">
      <c r="A23" s="16"/>
      <c r="B23" s="16"/>
      <c r="C23" s="16"/>
      <c r="D23" s="16"/>
      <c r="E23" s="16"/>
      <c r="F23" s="16"/>
      <c r="G23" s="17"/>
    </row>
    <row r="24" spans="1:7" ht="15.75" x14ac:dyDescent="0.45">
      <c r="A24" s="788"/>
      <c r="B24" s="788"/>
      <c r="C24" s="788"/>
      <c r="D24" s="788"/>
      <c r="E24" s="16"/>
      <c r="F24" s="16"/>
      <c r="G24" s="17"/>
    </row>
    <row r="25" spans="1:7" ht="15.75" x14ac:dyDescent="0.45">
      <c r="A25" s="16"/>
      <c r="B25" s="16"/>
      <c r="C25" s="16"/>
      <c r="D25" s="16"/>
      <c r="E25" s="787" t="s">
        <v>54</v>
      </c>
      <c r="F25" s="787"/>
      <c r="G25" s="787"/>
    </row>
    <row r="26" spans="1:7" x14ac:dyDescent="0.45">
      <c r="A26" s="18"/>
      <c r="B26" s="19"/>
      <c r="C26" s="19"/>
      <c r="D26" s="19"/>
      <c r="E26" s="19"/>
      <c r="F26" s="18"/>
      <c r="G26" s="18"/>
    </row>
    <row r="27" spans="1:7" ht="15" customHeight="1" x14ac:dyDescent="0.45">
      <c r="A27" s="18"/>
      <c r="B27" s="20"/>
      <c r="C27" s="19"/>
      <c r="D27" s="19"/>
      <c r="E27" s="21"/>
      <c r="F27" s="21"/>
      <c r="G27" s="21"/>
    </row>
    <row r="28" spans="1:7" x14ac:dyDescent="0.45">
      <c r="A28" s="18"/>
      <c r="B28" s="790"/>
      <c r="C28" s="790"/>
      <c r="D28" s="790"/>
      <c r="E28" s="19"/>
      <c r="F28" s="19"/>
      <c r="G28" s="19"/>
    </row>
    <row r="29" spans="1:7" x14ac:dyDescent="0.45">
      <c r="A29" s="18"/>
      <c r="B29" s="790"/>
      <c r="C29" s="790"/>
      <c r="D29" s="790"/>
      <c r="E29" s="789" t="s">
        <v>268</v>
      </c>
      <c r="F29" s="789"/>
      <c r="G29" s="789"/>
    </row>
    <row r="30" spans="1:7" x14ac:dyDescent="0.45">
      <c r="A30" s="18"/>
      <c r="B30" s="790"/>
      <c r="C30" s="790"/>
      <c r="D30" s="790"/>
      <c r="E30" s="19"/>
      <c r="F30" s="19"/>
      <c r="G30" s="19"/>
    </row>
    <row r="31" spans="1:7" ht="15.75" x14ac:dyDescent="0.45">
      <c r="A31" s="18"/>
      <c r="B31" s="791"/>
      <c r="C31" s="791"/>
      <c r="D31" s="791"/>
      <c r="E31" s="789"/>
      <c r="F31" s="789"/>
      <c r="G31" s="789"/>
    </row>
    <row r="32" spans="1:7" x14ac:dyDescent="0.45">
      <c r="A32" s="18"/>
      <c r="B32" s="19"/>
      <c r="C32" s="19"/>
      <c r="D32" s="19"/>
      <c r="E32" s="19"/>
      <c r="F32" s="19"/>
      <c r="G32" s="19"/>
    </row>
    <row r="33" spans="1:7" x14ac:dyDescent="0.45">
      <c r="A33" s="22"/>
      <c r="B33" s="23"/>
      <c r="C33" s="23"/>
      <c r="D33" s="23"/>
      <c r="E33" s="23"/>
      <c r="F33" s="23"/>
      <c r="G33" s="23"/>
    </row>
    <row r="34" spans="1:7" x14ac:dyDescent="0.45">
      <c r="A34" s="22"/>
      <c r="B34" s="23"/>
      <c r="C34" s="23"/>
      <c r="D34" s="23"/>
      <c r="E34" s="787"/>
      <c r="F34" s="787"/>
      <c r="G34" s="787"/>
    </row>
    <row r="35" spans="1:7" x14ac:dyDescent="0.45">
      <c r="A35" s="22"/>
      <c r="B35" s="23"/>
      <c r="C35" s="23"/>
      <c r="D35" s="23"/>
      <c r="E35" s="23"/>
      <c r="F35" s="23"/>
      <c r="G35" s="23"/>
    </row>
    <row r="36" spans="1:7" x14ac:dyDescent="0.45">
      <c r="A36" s="22"/>
      <c r="B36" s="23"/>
      <c r="C36" s="23"/>
      <c r="D36" s="23"/>
      <c r="E36" s="23"/>
      <c r="F36" s="23"/>
      <c r="G36" s="23"/>
    </row>
    <row r="37" spans="1:7" x14ac:dyDescent="0.45">
      <c r="A37" s="22"/>
      <c r="B37" s="23"/>
      <c r="C37" s="23"/>
      <c r="D37" s="23"/>
      <c r="E37" s="23"/>
      <c r="F37" s="23"/>
      <c r="G37" s="23"/>
    </row>
    <row r="38" spans="1:7" x14ac:dyDescent="0.45">
      <c r="A38" s="22"/>
      <c r="B38" s="23"/>
      <c r="C38" s="23"/>
      <c r="D38" s="23"/>
    </row>
    <row r="39" spans="1:7" x14ac:dyDescent="0.45">
      <c r="A39" s="22"/>
      <c r="B39" s="23"/>
      <c r="C39" s="23"/>
      <c r="D39" s="23"/>
      <c r="E39" s="23"/>
      <c r="F39" s="23"/>
      <c r="G39" s="23"/>
    </row>
    <row r="40" spans="1:7" x14ac:dyDescent="0.45">
      <c r="A40" s="22"/>
      <c r="B40" s="23"/>
      <c r="C40" s="23"/>
      <c r="D40" s="23"/>
      <c r="E40" s="23"/>
      <c r="F40" s="23"/>
      <c r="G40" s="23"/>
    </row>
    <row r="41" spans="1:7" x14ac:dyDescent="0.45">
      <c r="A41" s="22"/>
      <c r="B41" s="23"/>
      <c r="C41" s="23"/>
      <c r="D41" s="23"/>
      <c r="E41" s="23"/>
      <c r="F41" s="23"/>
      <c r="G41" s="23"/>
    </row>
  </sheetData>
  <autoFilter ref="A7:G20" xr:uid="{A7F0FD55-52E6-4E8F-81C4-DDA09B325A56}"/>
  <mergeCells count="18">
    <mergeCell ref="B30:D30"/>
    <mergeCell ref="B31:D31"/>
    <mergeCell ref="E31:G31"/>
    <mergeCell ref="E34:G34"/>
    <mergeCell ref="A22:F22"/>
    <mergeCell ref="A24:D24"/>
    <mergeCell ref="E25:G25"/>
    <mergeCell ref="B28:D28"/>
    <mergeCell ref="B29:D29"/>
    <mergeCell ref="E29:G29"/>
    <mergeCell ref="A1:G1"/>
    <mergeCell ref="A6:G6"/>
    <mergeCell ref="A18:A20"/>
    <mergeCell ref="B18:B20"/>
    <mergeCell ref="C18:C20"/>
    <mergeCell ref="E18:E20"/>
    <mergeCell ref="F18:F20"/>
    <mergeCell ref="G18:G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51928-FE10-4D8F-B0F6-F2A8B8C7EB06}">
  <dimension ref="B1:L25"/>
  <sheetViews>
    <sheetView zoomScale="90" zoomScaleNormal="90" workbookViewId="0">
      <selection activeCell="H24" sqref="H24"/>
    </sheetView>
  </sheetViews>
  <sheetFormatPr defaultColWidth="9" defaultRowHeight="13.5" x14ac:dyDescent="0.45"/>
  <cols>
    <col min="1" max="1" width="1.06640625" style="41" customWidth="1"/>
    <col min="2" max="2" width="4.1328125" style="49" customWidth="1"/>
    <col min="3" max="3" width="19" style="41" customWidth="1"/>
    <col min="4" max="4" width="22.46484375" style="41" customWidth="1"/>
    <col min="5" max="5" width="23.46484375" style="41" customWidth="1"/>
    <col min="6" max="6" width="9" style="41" bestFit="1" customWidth="1"/>
    <col min="7" max="7" width="8.46484375" style="41" bestFit="1" customWidth="1"/>
    <col min="8" max="8" width="23.73046875" style="135" bestFit="1" customWidth="1"/>
    <col min="9" max="9" width="1.33203125" style="41" customWidth="1"/>
    <col min="10" max="11" width="9" style="41"/>
    <col min="12" max="12" width="13.46484375" style="41" bestFit="1" customWidth="1"/>
    <col min="13" max="16384" width="9" style="41"/>
  </cols>
  <sheetData>
    <row r="1" spans="2:12" ht="13.9" x14ac:dyDescent="0.45">
      <c r="B1" s="40" t="s">
        <v>1</v>
      </c>
      <c r="D1" s="40" t="s">
        <v>269</v>
      </c>
    </row>
    <row r="2" spans="2:12" ht="13.9" x14ac:dyDescent="0.45">
      <c r="B2" s="40" t="s">
        <v>270</v>
      </c>
      <c r="D2" s="40" t="s">
        <v>271</v>
      </c>
    </row>
    <row r="3" spans="2:12" ht="13.9" x14ac:dyDescent="0.45">
      <c r="B3" s="40" t="s">
        <v>5</v>
      </c>
      <c r="D3" s="40" t="s">
        <v>272</v>
      </c>
    </row>
    <row r="4" spans="2:12" ht="13.9" x14ac:dyDescent="0.45">
      <c r="B4" s="42"/>
      <c r="C4" s="43"/>
      <c r="D4" s="42"/>
      <c r="E4" s="43"/>
      <c r="F4" s="43"/>
      <c r="G4" s="43"/>
      <c r="H4" s="136"/>
    </row>
    <row r="5" spans="2:12" ht="26.25" customHeight="1" x14ac:dyDescent="0.45">
      <c r="B5" s="797" t="s">
        <v>7</v>
      </c>
      <c r="C5" s="798"/>
      <c r="D5" s="798"/>
      <c r="E5" s="798"/>
      <c r="F5" s="798"/>
      <c r="G5" s="798"/>
      <c r="H5" s="799"/>
    </row>
    <row r="6" spans="2:12" ht="13.9" x14ac:dyDescent="0.45">
      <c r="B6" s="42"/>
      <c r="C6" s="43"/>
      <c r="D6" s="43"/>
      <c r="E6" s="43"/>
      <c r="F6" s="43"/>
      <c r="G6" s="43"/>
      <c r="H6" s="136"/>
    </row>
    <row r="7" spans="2:12" ht="13.9" x14ac:dyDescent="0.45">
      <c r="B7" s="44" t="s">
        <v>273</v>
      </c>
      <c r="C7" s="44" t="s">
        <v>9</v>
      </c>
      <c r="D7" s="44" t="s">
        <v>10</v>
      </c>
      <c r="E7" s="44" t="s">
        <v>11</v>
      </c>
      <c r="F7" s="44" t="s">
        <v>12</v>
      </c>
      <c r="G7" s="44" t="s">
        <v>13</v>
      </c>
      <c r="H7" s="137" t="s">
        <v>274</v>
      </c>
    </row>
    <row r="8" spans="2:12" ht="54" x14ac:dyDescent="0.45">
      <c r="B8" s="45">
        <v>1</v>
      </c>
      <c r="C8" s="46" t="s">
        <v>275</v>
      </c>
      <c r="D8" s="46" t="s">
        <v>276</v>
      </c>
      <c r="E8" s="46" t="s">
        <v>277</v>
      </c>
      <c r="F8" s="45">
        <v>1</v>
      </c>
      <c r="G8" s="45" t="s">
        <v>278</v>
      </c>
      <c r="H8" s="138">
        <v>100000000</v>
      </c>
    </row>
    <row r="9" spans="2:12" ht="54" x14ac:dyDescent="0.45">
      <c r="B9" s="45">
        <v>2</v>
      </c>
      <c r="C9" s="46" t="s">
        <v>275</v>
      </c>
      <c r="D9" s="46" t="s">
        <v>279</v>
      </c>
      <c r="E9" s="46" t="s">
        <v>280</v>
      </c>
      <c r="F9" s="45">
        <v>1</v>
      </c>
      <c r="G9" s="45" t="s">
        <v>278</v>
      </c>
      <c r="H9" s="138">
        <v>50000000</v>
      </c>
    </row>
    <row r="10" spans="2:12" ht="54" x14ac:dyDescent="0.45">
      <c r="B10" s="45">
        <v>3</v>
      </c>
      <c r="C10" s="46" t="s">
        <v>275</v>
      </c>
      <c r="D10" s="46" t="s">
        <v>281</v>
      </c>
      <c r="E10" s="46" t="s">
        <v>282</v>
      </c>
      <c r="F10" s="45">
        <v>1</v>
      </c>
      <c r="G10" s="45" t="s">
        <v>278</v>
      </c>
      <c r="H10" s="138">
        <v>50000000</v>
      </c>
    </row>
    <row r="11" spans="2:12" ht="40.5" x14ac:dyDescent="0.45">
      <c r="B11" s="45">
        <v>1</v>
      </c>
      <c r="C11" s="46" t="s">
        <v>283</v>
      </c>
      <c r="D11" s="46" t="s">
        <v>284</v>
      </c>
      <c r="E11" s="46" t="s">
        <v>285</v>
      </c>
      <c r="F11" s="45">
        <v>200</v>
      </c>
      <c r="G11" s="45" t="s">
        <v>286</v>
      </c>
      <c r="H11" s="138">
        <v>200000000</v>
      </c>
    </row>
    <row r="12" spans="2:12" x14ac:dyDescent="0.45">
      <c r="B12" s="45"/>
      <c r="C12" s="46"/>
      <c r="D12" s="46"/>
      <c r="E12" s="46"/>
      <c r="F12" s="45"/>
      <c r="G12" s="45"/>
      <c r="H12" s="138"/>
    </row>
    <row r="13" spans="2:12" ht="27" x14ac:dyDescent="0.45">
      <c r="B13" s="45">
        <v>2</v>
      </c>
      <c r="C13" s="46" t="s">
        <v>287</v>
      </c>
      <c r="D13" s="46" t="s">
        <v>288</v>
      </c>
      <c r="E13" s="46" t="s">
        <v>289</v>
      </c>
      <c r="F13" s="45">
        <v>1</v>
      </c>
      <c r="G13" s="45" t="s">
        <v>290</v>
      </c>
      <c r="H13" s="138">
        <v>100000000</v>
      </c>
    </row>
    <row r="14" spans="2:12" ht="27" x14ac:dyDescent="0.45">
      <c r="B14" s="45">
        <v>3</v>
      </c>
      <c r="C14" s="46" t="s">
        <v>287</v>
      </c>
      <c r="D14" s="46" t="s">
        <v>291</v>
      </c>
      <c r="E14" s="46" t="s">
        <v>289</v>
      </c>
      <c r="F14" s="45">
        <v>1</v>
      </c>
      <c r="G14" s="45" t="s">
        <v>290</v>
      </c>
      <c r="H14" s="138">
        <v>150000000</v>
      </c>
      <c r="L14" s="135"/>
    </row>
    <row r="15" spans="2:12" ht="40.5" x14ac:dyDescent="0.45">
      <c r="B15" s="45">
        <v>4</v>
      </c>
      <c r="C15" s="46" t="s">
        <v>292</v>
      </c>
      <c r="D15" s="46" t="s">
        <v>293</v>
      </c>
      <c r="E15" s="46" t="s">
        <v>294</v>
      </c>
      <c r="F15" s="45">
        <v>1</v>
      </c>
      <c r="G15" s="45" t="s">
        <v>278</v>
      </c>
      <c r="H15" s="139">
        <v>50000000</v>
      </c>
    </row>
    <row r="16" spans="2:12" ht="27" x14ac:dyDescent="0.45">
      <c r="B16" s="45">
        <v>5</v>
      </c>
      <c r="C16" s="46" t="s">
        <v>295</v>
      </c>
      <c r="D16" s="46" t="s">
        <v>296</v>
      </c>
      <c r="E16" s="46" t="s">
        <v>297</v>
      </c>
      <c r="F16" s="45">
        <v>3</v>
      </c>
      <c r="G16" s="45" t="s">
        <v>290</v>
      </c>
      <c r="H16" s="139">
        <v>200000000</v>
      </c>
    </row>
    <row r="17" spans="2:8" ht="54" x14ac:dyDescent="0.45">
      <c r="B17" s="45">
        <v>6</v>
      </c>
      <c r="C17" s="46" t="s">
        <v>298</v>
      </c>
      <c r="D17" s="46" t="s">
        <v>299</v>
      </c>
      <c r="E17" s="46" t="s">
        <v>300</v>
      </c>
      <c r="F17" s="45">
        <v>650</v>
      </c>
      <c r="G17" s="45" t="s">
        <v>301</v>
      </c>
      <c r="H17" s="139">
        <v>200000000</v>
      </c>
    </row>
    <row r="18" spans="2:8" ht="54" x14ac:dyDescent="0.45">
      <c r="B18" s="45">
        <v>7</v>
      </c>
      <c r="C18" s="46" t="s">
        <v>298</v>
      </c>
      <c r="D18" s="46" t="s">
        <v>302</v>
      </c>
      <c r="E18" s="46" t="s">
        <v>303</v>
      </c>
      <c r="F18" s="45">
        <v>1</v>
      </c>
      <c r="G18" s="45" t="s">
        <v>278</v>
      </c>
      <c r="H18" s="139">
        <v>200000000</v>
      </c>
    </row>
    <row r="19" spans="2:8" x14ac:dyDescent="0.45">
      <c r="B19" s="45"/>
      <c r="C19" s="46"/>
      <c r="D19" s="46"/>
      <c r="E19" s="46"/>
      <c r="F19" s="45"/>
      <c r="G19" s="45"/>
      <c r="H19" s="139"/>
    </row>
    <row r="20" spans="2:8" ht="40.5" x14ac:dyDescent="0.45">
      <c r="B20" s="45">
        <v>8</v>
      </c>
      <c r="C20" s="46" t="s">
        <v>292</v>
      </c>
      <c r="D20" s="46" t="s">
        <v>304</v>
      </c>
      <c r="E20" s="46" t="s">
        <v>305</v>
      </c>
      <c r="F20" s="45">
        <v>1</v>
      </c>
      <c r="G20" s="45" t="s">
        <v>278</v>
      </c>
      <c r="H20" s="139">
        <v>100000000</v>
      </c>
    </row>
    <row r="21" spans="2:8" ht="40.5" x14ac:dyDescent="0.45">
      <c r="B21" s="45">
        <v>9</v>
      </c>
      <c r="C21" s="46" t="s">
        <v>292</v>
      </c>
      <c r="D21" s="46" t="s">
        <v>293</v>
      </c>
      <c r="E21" s="46" t="s">
        <v>306</v>
      </c>
      <c r="F21" s="45">
        <f>15*20</f>
        <v>300</v>
      </c>
      <c r="G21" s="45" t="s">
        <v>301</v>
      </c>
      <c r="H21" s="139">
        <v>100000000</v>
      </c>
    </row>
    <row r="22" spans="2:8" x14ac:dyDescent="0.45">
      <c r="B22" s="45"/>
      <c r="C22" s="46"/>
      <c r="D22" s="46"/>
      <c r="E22" s="46"/>
      <c r="F22" s="45"/>
      <c r="G22" s="45"/>
      <c r="H22" s="139"/>
    </row>
    <row r="23" spans="2:8" x14ac:dyDescent="0.45">
      <c r="B23" s="45"/>
      <c r="C23" s="46"/>
      <c r="D23" s="46"/>
      <c r="E23" s="46"/>
      <c r="F23" s="45"/>
      <c r="G23" s="45"/>
      <c r="H23" s="138"/>
    </row>
    <row r="24" spans="2:8" ht="31.5" customHeight="1" x14ac:dyDescent="0.45">
      <c r="B24" s="761" t="s">
        <v>53</v>
      </c>
      <c r="C24" s="762"/>
      <c r="D24" s="762"/>
      <c r="E24" s="762"/>
      <c r="F24" s="762"/>
      <c r="G24" s="763"/>
      <c r="H24" s="140">
        <f>SUM(H8:H23)</f>
        <v>1500000000</v>
      </c>
    </row>
    <row r="25" spans="2:8" ht="100.5" customHeight="1" x14ac:dyDescent="0.45">
      <c r="B25" s="47"/>
      <c r="C25" s="48"/>
      <c r="D25" s="48"/>
      <c r="E25" s="48"/>
      <c r="F25" s="48"/>
      <c r="G25" s="48"/>
      <c r="H25" s="141"/>
    </row>
  </sheetData>
  <autoFilter ref="B7:H11" xr:uid="{08545AA2-B53F-4121-BDF6-6FAA3C9F28A3}"/>
  <mergeCells count="2">
    <mergeCell ref="B5:H5"/>
    <mergeCell ref="B24:G2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495F6-9211-450F-B64B-8FCBF51ADAEA}">
  <dimension ref="A1:G30"/>
  <sheetViews>
    <sheetView topLeftCell="A6" workbookViewId="0">
      <selection activeCell="B8" sqref="B8"/>
    </sheetView>
  </sheetViews>
  <sheetFormatPr defaultRowHeight="14.25" x14ac:dyDescent="0.45"/>
  <cols>
    <col min="1" max="1" width="5.46484375" customWidth="1"/>
    <col min="2" max="2" width="22.46484375" style="2" bestFit="1" customWidth="1"/>
    <col min="3" max="3" width="46.06640625" style="2" customWidth="1"/>
    <col min="4" max="4" width="32.46484375" customWidth="1"/>
    <col min="5" max="6" width="10.73046875" customWidth="1"/>
    <col min="7" max="7" width="22" style="122" customWidth="1"/>
  </cols>
  <sheetData>
    <row r="1" spans="1:7" x14ac:dyDescent="0.45">
      <c r="A1" s="800" t="s">
        <v>307</v>
      </c>
      <c r="B1" s="800"/>
      <c r="C1" s="800"/>
      <c r="D1" s="800"/>
      <c r="E1" s="800"/>
      <c r="F1" s="800"/>
      <c r="G1" s="800"/>
    </row>
    <row r="3" spans="1:7" x14ac:dyDescent="0.45">
      <c r="A3" s="8" t="s">
        <v>1</v>
      </c>
      <c r="B3" s="1"/>
      <c r="C3" s="1" t="s">
        <v>308</v>
      </c>
    </row>
    <row r="4" spans="1:7" x14ac:dyDescent="0.45">
      <c r="A4" s="8" t="s">
        <v>270</v>
      </c>
      <c r="B4" s="1"/>
      <c r="C4" s="1" t="s">
        <v>309</v>
      </c>
    </row>
    <row r="5" spans="1:7" x14ac:dyDescent="0.45">
      <c r="A5" s="8" t="s">
        <v>5</v>
      </c>
      <c r="B5" s="1"/>
      <c r="C5" s="1" t="s">
        <v>310</v>
      </c>
    </row>
    <row r="7" spans="1:7" x14ac:dyDescent="0.45">
      <c r="A7" s="801" t="s">
        <v>7</v>
      </c>
      <c r="B7" s="801"/>
      <c r="C7" s="801"/>
      <c r="D7" s="801"/>
      <c r="E7" s="801"/>
      <c r="F7" s="801"/>
      <c r="G7" s="801"/>
    </row>
    <row r="8" spans="1:7" ht="23.25" customHeight="1" x14ac:dyDescent="0.45">
      <c r="A8" s="3" t="s">
        <v>311</v>
      </c>
      <c r="B8" s="3" t="s">
        <v>9</v>
      </c>
      <c r="C8" s="3" t="s">
        <v>10</v>
      </c>
      <c r="D8" s="3" t="s">
        <v>11</v>
      </c>
      <c r="E8" s="3" t="s">
        <v>12</v>
      </c>
      <c r="F8" s="3" t="s">
        <v>13</v>
      </c>
      <c r="G8" s="126" t="s">
        <v>14</v>
      </c>
    </row>
    <row r="9" spans="1:7" ht="28.5" x14ac:dyDescent="0.45">
      <c r="A9" s="51">
        <v>1</v>
      </c>
      <c r="B9" s="52" t="s">
        <v>312</v>
      </c>
      <c r="C9" s="14" t="s">
        <v>313</v>
      </c>
      <c r="D9" s="14" t="s">
        <v>314</v>
      </c>
      <c r="E9" s="51">
        <v>1</v>
      </c>
      <c r="F9" s="51" t="s">
        <v>35</v>
      </c>
      <c r="G9" s="142">
        <v>100000000</v>
      </c>
    </row>
    <row r="10" spans="1:7" ht="28.5" x14ac:dyDescent="0.45">
      <c r="A10" s="51">
        <v>2</v>
      </c>
      <c r="B10" s="52" t="s">
        <v>312</v>
      </c>
      <c r="C10" s="14" t="s">
        <v>313</v>
      </c>
      <c r="D10" s="14" t="s">
        <v>315</v>
      </c>
      <c r="E10" s="51">
        <v>1</v>
      </c>
      <c r="F10" s="51" t="s">
        <v>35</v>
      </c>
      <c r="G10" s="142">
        <v>120000000</v>
      </c>
    </row>
    <row r="11" spans="1:7" ht="28.5" x14ac:dyDescent="0.45">
      <c r="A11" s="51">
        <v>3</v>
      </c>
      <c r="B11" s="52" t="s">
        <v>312</v>
      </c>
      <c r="C11" s="52" t="s">
        <v>316</v>
      </c>
      <c r="D11" s="14" t="s">
        <v>317</v>
      </c>
      <c r="E11" s="51">
        <v>400</v>
      </c>
      <c r="F11" s="51" t="s">
        <v>98</v>
      </c>
      <c r="G11" s="142">
        <v>140000000</v>
      </c>
    </row>
    <row r="12" spans="1:7" ht="28.5" x14ac:dyDescent="0.45">
      <c r="A12" s="51">
        <v>4</v>
      </c>
      <c r="B12" s="52" t="s">
        <v>312</v>
      </c>
      <c r="C12" s="52" t="s">
        <v>70</v>
      </c>
      <c r="D12" s="14" t="s">
        <v>314</v>
      </c>
      <c r="E12" s="51">
        <v>1</v>
      </c>
      <c r="F12" s="51" t="s">
        <v>35</v>
      </c>
      <c r="G12" s="142">
        <v>110000000</v>
      </c>
    </row>
    <row r="13" spans="1:7" ht="28.5" x14ac:dyDescent="0.45">
      <c r="A13" s="51">
        <v>5</v>
      </c>
      <c r="B13" s="52" t="s">
        <v>318</v>
      </c>
      <c r="C13" s="52" t="s">
        <v>319</v>
      </c>
      <c r="D13" s="14" t="s">
        <v>320</v>
      </c>
      <c r="E13" s="51">
        <v>1</v>
      </c>
      <c r="F13" s="51" t="s">
        <v>168</v>
      </c>
      <c r="G13" s="142">
        <v>40000000</v>
      </c>
    </row>
    <row r="14" spans="1:7" ht="28.5" x14ac:dyDescent="0.45">
      <c r="A14" s="51">
        <v>6</v>
      </c>
      <c r="B14" s="52" t="s">
        <v>321</v>
      </c>
      <c r="C14" s="14" t="s">
        <v>322</v>
      </c>
      <c r="D14" s="14" t="s">
        <v>320</v>
      </c>
      <c r="E14" s="51">
        <v>1</v>
      </c>
      <c r="F14" s="51" t="s">
        <v>35</v>
      </c>
      <c r="G14" s="142">
        <v>100000000</v>
      </c>
    </row>
    <row r="15" spans="1:7" ht="28.5" x14ac:dyDescent="0.45">
      <c r="A15" s="51">
        <v>7</v>
      </c>
      <c r="B15" s="52" t="s">
        <v>323</v>
      </c>
      <c r="C15" s="14" t="s">
        <v>324</v>
      </c>
      <c r="D15" s="14" t="s">
        <v>320</v>
      </c>
      <c r="E15" s="51">
        <v>10</v>
      </c>
      <c r="F15" s="51" t="s">
        <v>325</v>
      </c>
      <c r="G15" s="142">
        <v>100000000</v>
      </c>
    </row>
    <row r="16" spans="1:7" ht="28.5" x14ac:dyDescent="0.45">
      <c r="A16" s="51">
        <v>8</v>
      </c>
      <c r="B16" s="52" t="s">
        <v>323</v>
      </c>
      <c r="C16" s="14" t="s">
        <v>326</v>
      </c>
      <c r="D16" s="14" t="s">
        <v>320</v>
      </c>
      <c r="E16" s="51">
        <v>1</v>
      </c>
      <c r="F16" s="51" t="s">
        <v>35</v>
      </c>
      <c r="G16" s="142">
        <v>50000000</v>
      </c>
    </row>
    <row r="17" spans="1:7" x14ac:dyDescent="0.45">
      <c r="A17" s="51">
        <v>9</v>
      </c>
      <c r="B17" s="52" t="s">
        <v>323</v>
      </c>
      <c r="C17" s="14" t="s">
        <v>327</v>
      </c>
      <c r="D17" s="14" t="s">
        <v>328</v>
      </c>
      <c r="E17" s="51">
        <v>1</v>
      </c>
      <c r="F17" s="51" t="s">
        <v>35</v>
      </c>
      <c r="G17" s="142">
        <v>100000000</v>
      </c>
    </row>
    <row r="18" spans="1:7" ht="28.5" x14ac:dyDescent="0.45">
      <c r="A18" s="51">
        <v>10</v>
      </c>
      <c r="B18" s="52" t="s">
        <v>63</v>
      </c>
      <c r="C18" s="14" t="s">
        <v>329</v>
      </c>
      <c r="D18" s="14" t="s">
        <v>320</v>
      </c>
      <c r="E18" s="51">
        <v>1</v>
      </c>
      <c r="F18" s="51" t="s">
        <v>35</v>
      </c>
      <c r="G18" s="142">
        <v>50000000</v>
      </c>
    </row>
    <row r="19" spans="1:7" ht="28.5" x14ac:dyDescent="0.45">
      <c r="A19" s="51">
        <v>11</v>
      </c>
      <c r="B19" s="52" t="s">
        <v>63</v>
      </c>
      <c r="C19" s="14" t="s">
        <v>330</v>
      </c>
      <c r="D19" s="14" t="s">
        <v>320</v>
      </c>
      <c r="E19" s="51">
        <v>1</v>
      </c>
      <c r="F19" s="51" t="s">
        <v>35</v>
      </c>
      <c r="G19" s="142">
        <v>50000000</v>
      </c>
    </row>
    <row r="20" spans="1:7" ht="28.5" x14ac:dyDescent="0.45">
      <c r="A20" s="51">
        <v>12</v>
      </c>
      <c r="B20" s="52" t="s">
        <v>63</v>
      </c>
      <c r="C20" s="14" t="s">
        <v>331</v>
      </c>
      <c r="D20" s="14" t="s">
        <v>320</v>
      </c>
      <c r="E20" s="51">
        <v>1</v>
      </c>
      <c r="F20" s="51" t="s">
        <v>35</v>
      </c>
      <c r="G20" s="142">
        <v>50000000</v>
      </c>
    </row>
    <row r="21" spans="1:7" ht="28.5" x14ac:dyDescent="0.45">
      <c r="A21" s="51">
        <v>13</v>
      </c>
      <c r="B21" s="52" t="s">
        <v>63</v>
      </c>
      <c r="C21" s="14" t="s">
        <v>332</v>
      </c>
      <c r="D21" s="14" t="s">
        <v>320</v>
      </c>
      <c r="E21" s="51">
        <v>10</v>
      </c>
      <c r="F21" s="51" t="s">
        <v>325</v>
      </c>
      <c r="G21" s="142">
        <v>100000000</v>
      </c>
    </row>
    <row r="22" spans="1:7" x14ac:dyDescent="0.45">
      <c r="A22" s="51">
        <v>14</v>
      </c>
      <c r="B22" s="52" t="s">
        <v>109</v>
      </c>
      <c r="C22" s="14" t="s">
        <v>333</v>
      </c>
      <c r="D22" s="14" t="s">
        <v>334</v>
      </c>
      <c r="E22" s="51">
        <v>1</v>
      </c>
      <c r="F22" s="51" t="s">
        <v>35</v>
      </c>
      <c r="G22" s="142">
        <v>40000000</v>
      </c>
    </row>
    <row r="23" spans="1:7" x14ac:dyDescent="0.45">
      <c r="A23" s="51">
        <v>15</v>
      </c>
      <c r="B23" s="52" t="s">
        <v>109</v>
      </c>
      <c r="C23" s="14" t="s">
        <v>335</v>
      </c>
      <c r="D23" s="14" t="s">
        <v>334</v>
      </c>
      <c r="E23" s="51">
        <v>1</v>
      </c>
      <c r="F23" s="51" t="s">
        <v>35</v>
      </c>
      <c r="G23" s="142">
        <v>50000000</v>
      </c>
    </row>
    <row r="24" spans="1:7" ht="28.5" x14ac:dyDescent="0.45">
      <c r="A24" s="51">
        <v>16</v>
      </c>
      <c r="B24" s="52" t="s">
        <v>261</v>
      </c>
      <c r="C24" s="14" t="s">
        <v>336</v>
      </c>
      <c r="D24" s="14" t="s">
        <v>328</v>
      </c>
      <c r="E24" s="51">
        <v>1</v>
      </c>
      <c r="F24" s="51" t="s">
        <v>35</v>
      </c>
      <c r="G24" s="142">
        <v>300000000</v>
      </c>
    </row>
    <row r="25" spans="1:7" ht="22.5" customHeight="1" x14ac:dyDescent="0.45">
      <c r="A25" s="802" t="s">
        <v>53</v>
      </c>
      <c r="B25" s="802"/>
      <c r="C25" s="802"/>
      <c r="D25" s="802"/>
      <c r="E25" s="802"/>
      <c r="F25" s="802"/>
      <c r="G25" s="126">
        <f>SUM(G9:G24)</f>
        <v>1500000000</v>
      </c>
    </row>
    <row r="27" spans="1:7" x14ac:dyDescent="0.45">
      <c r="E27" s="800" t="s">
        <v>54</v>
      </c>
      <c r="F27" s="800"/>
      <c r="G27" s="800"/>
    </row>
    <row r="30" spans="1:7" x14ac:dyDescent="0.45">
      <c r="E30" s="800" t="s">
        <v>337</v>
      </c>
      <c r="F30" s="800"/>
      <c r="G30" s="800"/>
    </row>
  </sheetData>
  <autoFilter ref="A8:G25" xr:uid="{FC179CCD-B456-40EA-BF75-548262E4E858}"/>
  <mergeCells count="5">
    <mergeCell ref="A1:G1"/>
    <mergeCell ref="A7:G7"/>
    <mergeCell ref="A25:F25"/>
    <mergeCell ref="E27:G27"/>
    <mergeCell ref="E30:G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A5849-DA58-4A72-901F-445EAF944174}">
  <dimension ref="A1:G37"/>
  <sheetViews>
    <sheetView workbookViewId="0">
      <selection activeCell="G9" sqref="G9:G30"/>
    </sheetView>
  </sheetViews>
  <sheetFormatPr defaultColWidth="9" defaultRowHeight="14.25" x14ac:dyDescent="0.45"/>
  <cols>
    <col min="1" max="1" width="5.46484375" customWidth="1"/>
    <col min="2" max="2" width="20.1328125" style="2" customWidth="1"/>
    <col min="3" max="3" width="31.33203125" style="2" customWidth="1"/>
    <col min="4" max="4" width="48.265625" customWidth="1"/>
    <col min="5" max="6" width="10.73046875" customWidth="1"/>
    <col min="7" max="7" width="22" customWidth="1"/>
  </cols>
  <sheetData>
    <row r="1" spans="1:7" x14ac:dyDescent="0.45">
      <c r="A1" s="800" t="s">
        <v>307</v>
      </c>
      <c r="B1" s="800"/>
      <c r="C1" s="800"/>
      <c r="D1" s="800"/>
      <c r="E1" s="800"/>
      <c r="F1" s="800"/>
      <c r="G1" s="800"/>
    </row>
    <row r="3" spans="1:7" x14ac:dyDescent="0.45">
      <c r="A3" s="8" t="s">
        <v>1</v>
      </c>
      <c r="B3" s="1"/>
      <c r="C3" s="1" t="s">
        <v>338</v>
      </c>
    </row>
    <row r="4" spans="1:7" x14ac:dyDescent="0.45">
      <c r="A4" s="8" t="s">
        <v>270</v>
      </c>
      <c r="B4" s="1"/>
      <c r="C4" s="1" t="s">
        <v>309</v>
      </c>
    </row>
    <row r="5" spans="1:7" x14ac:dyDescent="0.45">
      <c r="A5" s="8" t="s">
        <v>5</v>
      </c>
      <c r="B5" s="1"/>
      <c r="C5" s="1" t="s">
        <v>310</v>
      </c>
    </row>
    <row r="7" spans="1:7" x14ac:dyDescent="0.45">
      <c r="A7" s="801" t="s">
        <v>7</v>
      </c>
      <c r="B7" s="801"/>
      <c r="C7" s="801"/>
      <c r="D7" s="801"/>
      <c r="E7" s="801"/>
      <c r="F7" s="801"/>
      <c r="G7" s="801"/>
    </row>
    <row r="8" spans="1:7" ht="23.25" customHeight="1" x14ac:dyDescent="0.45">
      <c r="A8" s="3" t="s">
        <v>311</v>
      </c>
      <c r="B8" s="3" t="s">
        <v>9</v>
      </c>
      <c r="C8" s="3" t="s">
        <v>10</v>
      </c>
      <c r="D8" s="3" t="s">
        <v>11</v>
      </c>
      <c r="E8" s="3" t="s">
        <v>12</v>
      </c>
      <c r="F8" s="3" t="s">
        <v>13</v>
      </c>
      <c r="G8" s="3" t="s">
        <v>14</v>
      </c>
    </row>
    <row r="9" spans="1:7" ht="28.5" x14ac:dyDescent="0.45">
      <c r="A9" s="51">
        <v>1</v>
      </c>
      <c r="B9" s="52" t="s">
        <v>312</v>
      </c>
      <c r="C9" s="14" t="s">
        <v>81</v>
      </c>
      <c r="D9" s="14" t="s">
        <v>339</v>
      </c>
      <c r="E9" s="51">
        <v>1</v>
      </c>
      <c r="F9" s="51" t="s">
        <v>35</v>
      </c>
      <c r="G9" s="53">
        <v>50000000</v>
      </c>
    </row>
    <row r="10" spans="1:7" ht="28.5" x14ac:dyDescent="0.45">
      <c r="A10" s="51">
        <v>2</v>
      </c>
      <c r="B10" s="52" t="s">
        <v>312</v>
      </c>
      <c r="C10" s="52" t="s">
        <v>316</v>
      </c>
      <c r="D10" s="14" t="s">
        <v>340</v>
      </c>
      <c r="E10" s="51">
        <v>1</v>
      </c>
      <c r="F10" s="51" t="s">
        <v>98</v>
      </c>
      <c r="G10" s="53">
        <v>50000000</v>
      </c>
    </row>
    <row r="11" spans="1:7" x14ac:dyDescent="0.45">
      <c r="A11" s="51">
        <v>3</v>
      </c>
      <c r="B11" s="52" t="s">
        <v>16</v>
      </c>
      <c r="C11" s="14" t="s">
        <v>341</v>
      </c>
      <c r="D11" s="14" t="s">
        <v>342</v>
      </c>
      <c r="E11" s="51">
        <v>1</v>
      </c>
      <c r="F11" s="51" t="s">
        <v>35</v>
      </c>
      <c r="G11" s="53">
        <v>90000000</v>
      </c>
    </row>
    <row r="12" spans="1:7" ht="42.75" x14ac:dyDescent="0.45">
      <c r="A12" s="51">
        <v>4</v>
      </c>
      <c r="B12" s="52" t="s">
        <v>16</v>
      </c>
      <c r="C12" s="14" t="s">
        <v>343</v>
      </c>
      <c r="D12" s="14" t="s">
        <v>344</v>
      </c>
      <c r="E12" s="51">
        <v>1</v>
      </c>
      <c r="F12" s="51" t="s">
        <v>35</v>
      </c>
      <c r="G12" s="53">
        <v>90000000</v>
      </c>
    </row>
    <row r="13" spans="1:7" ht="28.5" x14ac:dyDescent="0.45">
      <c r="A13" s="51">
        <v>5</v>
      </c>
      <c r="B13" s="52" t="s">
        <v>312</v>
      </c>
      <c r="C13" s="14" t="s">
        <v>345</v>
      </c>
      <c r="D13" s="14" t="s">
        <v>346</v>
      </c>
      <c r="E13" s="51">
        <v>1</v>
      </c>
      <c r="F13" s="51" t="s">
        <v>35</v>
      </c>
      <c r="G13" s="53">
        <v>100000000</v>
      </c>
    </row>
    <row r="14" spans="1:7" ht="28.5" x14ac:dyDescent="0.45">
      <c r="A14" s="51">
        <v>6</v>
      </c>
      <c r="B14" s="52" t="s">
        <v>312</v>
      </c>
      <c r="C14" s="14" t="s">
        <v>345</v>
      </c>
      <c r="D14" s="14" t="s">
        <v>347</v>
      </c>
      <c r="E14" s="51">
        <v>1</v>
      </c>
      <c r="F14" s="51" t="s">
        <v>35</v>
      </c>
      <c r="G14" s="53">
        <v>100000000</v>
      </c>
    </row>
    <row r="15" spans="1:7" x14ac:dyDescent="0.45">
      <c r="A15" s="51">
        <v>7</v>
      </c>
      <c r="B15" s="52" t="s">
        <v>348</v>
      </c>
      <c r="C15" s="14" t="s">
        <v>349</v>
      </c>
      <c r="D15" s="14" t="s">
        <v>350</v>
      </c>
      <c r="E15" s="51">
        <v>1</v>
      </c>
      <c r="F15" s="51" t="s">
        <v>35</v>
      </c>
      <c r="G15" s="53">
        <v>50000000</v>
      </c>
    </row>
    <row r="16" spans="1:7" x14ac:dyDescent="0.45">
      <c r="A16" s="51">
        <v>8</v>
      </c>
      <c r="B16" s="52" t="s">
        <v>318</v>
      </c>
      <c r="C16" s="14" t="s">
        <v>351</v>
      </c>
      <c r="D16" s="14" t="s">
        <v>352</v>
      </c>
      <c r="E16" s="51">
        <v>1</v>
      </c>
      <c r="F16" s="51" t="s">
        <v>35</v>
      </c>
      <c r="G16" s="53">
        <v>40000000</v>
      </c>
    </row>
    <row r="17" spans="1:7" ht="28.5" x14ac:dyDescent="0.45">
      <c r="A17" s="51">
        <v>9</v>
      </c>
      <c r="B17" s="52" t="s">
        <v>318</v>
      </c>
      <c r="C17" s="14" t="s">
        <v>351</v>
      </c>
      <c r="D17" s="14" t="s">
        <v>353</v>
      </c>
      <c r="E17" s="51">
        <v>1</v>
      </c>
      <c r="F17" s="51" t="s">
        <v>35</v>
      </c>
      <c r="G17" s="53">
        <v>40000000</v>
      </c>
    </row>
    <row r="18" spans="1:7" ht="28.5" x14ac:dyDescent="0.45">
      <c r="A18" s="51">
        <v>10</v>
      </c>
      <c r="B18" s="52" t="s">
        <v>109</v>
      </c>
      <c r="C18" s="14" t="s">
        <v>354</v>
      </c>
      <c r="D18" s="14" t="s">
        <v>339</v>
      </c>
      <c r="E18" s="51">
        <v>1</v>
      </c>
      <c r="F18" s="51" t="s">
        <v>35</v>
      </c>
      <c r="G18" s="53">
        <v>20000000</v>
      </c>
    </row>
    <row r="19" spans="1:7" ht="28.5" x14ac:dyDescent="0.45">
      <c r="A19" s="51">
        <v>11</v>
      </c>
      <c r="B19" s="52" t="s">
        <v>63</v>
      </c>
      <c r="C19" s="14" t="s">
        <v>355</v>
      </c>
      <c r="D19" s="14" t="s">
        <v>356</v>
      </c>
      <c r="E19" s="51">
        <v>1</v>
      </c>
      <c r="F19" s="51" t="s">
        <v>35</v>
      </c>
      <c r="G19" s="53">
        <v>50000000</v>
      </c>
    </row>
    <row r="20" spans="1:7" ht="28.5" x14ac:dyDescent="0.45">
      <c r="A20" s="51">
        <v>12</v>
      </c>
      <c r="B20" s="52" t="s">
        <v>63</v>
      </c>
      <c r="C20" s="14" t="s">
        <v>355</v>
      </c>
      <c r="D20" s="14" t="s">
        <v>357</v>
      </c>
      <c r="E20" s="51">
        <v>1</v>
      </c>
      <c r="F20" s="51" t="s">
        <v>35</v>
      </c>
      <c r="G20" s="53">
        <v>50000000</v>
      </c>
    </row>
    <row r="21" spans="1:7" ht="28.5" x14ac:dyDescent="0.45">
      <c r="A21" s="51">
        <v>13</v>
      </c>
      <c r="B21" s="52" t="s">
        <v>358</v>
      </c>
      <c r="C21" s="14" t="s">
        <v>359</v>
      </c>
      <c r="D21" s="14" t="s">
        <v>347</v>
      </c>
      <c r="E21" s="51">
        <v>1</v>
      </c>
      <c r="F21" s="51" t="s">
        <v>35</v>
      </c>
      <c r="G21" s="53">
        <v>100000000</v>
      </c>
    </row>
    <row r="22" spans="1:7" ht="28.5" x14ac:dyDescent="0.45">
      <c r="A22" s="51">
        <v>14</v>
      </c>
      <c r="B22" s="52" t="s">
        <v>360</v>
      </c>
      <c r="C22" s="14" t="s">
        <v>361</v>
      </c>
      <c r="D22" s="14" t="s">
        <v>362</v>
      </c>
      <c r="E22" s="51">
        <v>1</v>
      </c>
      <c r="F22" s="51" t="s">
        <v>35</v>
      </c>
      <c r="G22" s="53">
        <v>30000000</v>
      </c>
    </row>
    <row r="23" spans="1:7" ht="28.5" x14ac:dyDescent="0.45">
      <c r="A23" s="51">
        <v>15</v>
      </c>
      <c r="B23" s="52" t="s">
        <v>360</v>
      </c>
      <c r="C23" s="14" t="s">
        <v>363</v>
      </c>
      <c r="D23" s="14" t="s">
        <v>362</v>
      </c>
      <c r="E23" s="51">
        <v>1</v>
      </c>
      <c r="F23" s="51" t="s">
        <v>35</v>
      </c>
      <c r="G23" s="53">
        <v>50000000</v>
      </c>
    </row>
    <row r="24" spans="1:7" ht="28.5" x14ac:dyDescent="0.45">
      <c r="A24" s="51">
        <v>16</v>
      </c>
      <c r="B24" s="52" t="s">
        <v>109</v>
      </c>
      <c r="C24" s="14" t="s">
        <v>364</v>
      </c>
      <c r="D24" s="14" t="s">
        <v>365</v>
      </c>
      <c r="E24" s="51">
        <v>1</v>
      </c>
      <c r="F24" s="51" t="s">
        <v>35</v>
      </c>
      <c r="G24" s="53">
        <v>160000000</v>
      </c>
    </row>
    <row r="25" spans="1:7" x14ac:dyDescent="0.45">
      <c r="A25" s="51">
        <v>17</v>
      </c>
      <c r="B25" s="52" t="s">
        <v>16</v>
      </c>
      <c r="C25" s="14" t="s">
        <v>366</v>
      </c>
      <c r="D25" s="14" t="s">
        <v>367</v>
      </c>
      <c r="E25" s="51">
        <v>1</v>
      </c>
      <c r="F25" s="51" t="s">
        <v>35</v>
      </c>
      <c r="G25" s="53">
        <v>100000000</v>
      </c>
    </row>
    <row r="26" spans="1:7" ht="28.5" x14ac:dyDescent="0.45">
      <c r="A26" s="51">
        <v>18</v>
      </c>
      <c r="B26" s="52" t="s">
        <v>109</v>
      </c>
      <c r="C26" s="14" t="s">
        <v>368</v>
      </c>
      <c r="D26" s="14" t="s">
        <v>365</v>
      </c>
      <c r="E26" s="51">
        <v>1</v>
      </c>
      <c r="F26" s="51" t="s">
        <v>35</v>
      </c>
      <c r="G26" s="53">
        <v>60000000</v>
      </c>
    </row>
    <row r="27" spans="1:7" ht="28.5" x14ac:dyDescent="0.45">
      <c r="A27" s="51">
        <v>19</v>
      </c>
      <c r="B27" s="52" t="s">
        <v>109</v>
      </c>
      <c r="C27" s="14" t="s">
        <v>369</v>
      </c>
      <c r="D27" s="14" t="s">
        <v>365</v>
      </c>
      <c r="E27" s="51">
        <v>1</v>
      </c>
      <c r="F27" s="51" t="s">
        <v>35</v>
      </c>
      <c r="G27" s="53">
        <v>100000000</v>
      </c>
    </row>
    <row r="28" spans="1:7" ht="28.5" x14ac:dyDescent="0.45">
      <c r="A28" s="51">
        <v>20</v>
      </c>
      <c r="B28" s="52" t="s">
        <v>109</v>
      </c>
      <c r="C28" s="14" t="s">
        <v>370</v>
      </c>
      <c r="D28" s="14" t="s">
        <v>365</v>
      </c>
      <c r="E28" s="51">
        <v>1</v>
      </c>
      <c r="F28" s="51" t="s">
        <v>35</v>
      </c>
      <c r="G28" s="53">
        <v>100000000</v>
      </c>
    </row>
    <row r="29" spans="1:7" x14ac:dyDescent="0.45">
      <c r="A29" s="51">
        <v>21</v>
      </c>
      <c r="B29" s="52" t="s">
        <v>109</v>
      </c>
      <c r="C29" s="14" t="s">
        <v>371</v>
      </c>
      <c r="D29" s="14" t="s">
        <v>367</v>
      </c>
      <c r="E29" s="51">
        <v>1</v>
      </c>
      <c r="F29" s="51" t="s">
        <v>35</v>
      </c>
      <c r="G29" s="53">
        <v>10000000</v>
      </c>
    </row>
    <row r="30" spans="1:7" ht="28.5" x14ac:dyDescent="0.45">
      <c r="A30" s="51">
        <v>22</v>
      </c>
      <c r="B30" s="52" t="s">
        <v>109</v>
      </c>
      <c r="C30" s="14" t="s">
        <v>372</v>
      </c>
      <c r="D30" s="14" t="s">
        <v>373</v>
      </c>
      <c r="E30" s="51">
        <v>1</v>
      </c>
      <c r="F30" s="51" t="s">
        <v>35</v>
      </c>
      <c r="G30" s="53">
        <v>60000000</v>
      </c>
    </row>
    <row r="31" spans="1:7" ht="22.5" customHeight="1" x14ac:dyDescent="0.45">
      <c r="A31" s="802"/>
      <c r="B31" s="802"/>
      <c r="C31" s="802"/>
      <c r="D31" s="802"/>
      <c r="E31" s="802"/>
      <c r="F31" s="802"/>
      <c r="G31" s="54">
        <f>SUM(G9:G30)</f>
        <v>1500000000</v>
      </c>
    </row>
    <row r="33" spans="5:7" x14ac:dyDescent="0.45">
      <c r="E33" s="800" t="s">
        <v>54</v>
      </c>
      <c r="F33" s="800"/>
      <c r="G33" s="800"/>
    </row>
    <row r="37" spans="5:7" x14ac:dyDescent="0.45">
      <c r="E37" s="800" t="s">
        <v>374</v>
      </c>
      <c r="F37" s="800"/>
      <c r="G37" s="800"/>
    </row>
  </sheetData>
  <autoFilter ref="A8:G31" xr:uid="{BE2EC17D-B7AB-49A5-B8B9-94242E0A9970}"/>
  <mergeCells count="5">
    <mergeCell ref="A1:G1"/>
    <mergeCell ref="A7:G7"/>
    <mergeCell ref="A31:F31"/>
    <mergeCell ref="E33:G33"/>
    <mergeCell ref="E37:G3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FC1DF-96F5-410F-AF62-A9357AF6C672}">
  <dimension ref="A1:G27"/>
  <sheetViews>
    <sheetView topLeftCell="A6" workbookViewId="0">
      <selection activeCell="G9" sqref="G9:G20"/>
    </sheetView>
  </sheetViews>
  <sheetFormatPr defaultColWidth="9" defaultRowHeight="14.25" x14ac:dyDescent="0.45"/>
  <cols>
    <col min="1" max="1" width="5.46484375" customWidth="1"/>
    <col min="2" max="2" width="20.1328125" customWidth="1"/>
    <col min="3" max="3" width="32.796875" customWidth="1"/>
    <col min="4" max="4" width="40.46484375" customWidth="1"/>
    <col min="5" max="5" width="9.46484375" customWidth="1"/>
    <col min="6" max="6" width="8.46484375" customWidth="1"/>
    <col min="7" max="7" width="18.73046875" customWidth="1"/>
  </cols>
  <sheetData>
    <row r="1" spans="1:7" x14ac:dyDescent="0.45">
      <c r="A1" s="800" t="s">
        <v>375</v>
      </c>
      <c r="B1" s="800"/>
      <c r="C1" s="800"/>
      <c r="D1" s="800"/>
      <c r="E1" s="800"/>
      <c r="F1" s="800"/>
      <c r="G1" s="800"/>
    </row>
    <row r="3" spans="1:7" x14ac:dyDescent="0.45">
      <c r="A3" s="8" t="s">
        <v>1</v>
      </c>
      <c r="B3" s="8"/>
      <c r="C3" s="8" t="s">
        <v>376</v>
      </c>
    </row>
    <row r="4" spans="1:7" x14ac:dyDescent="0.45">
      <c r="A4" s="8" t="s">
        <v>270</v>
      </c>
      <c r="B4" s="8"/>
      <c r="C4" s="8" t="s">
        <v>309</v>
      </c>
    </row>
    <row r="5" spans="1:7" x14ac:dyDescent="0.45">
      <c r="A5" s="8" t="s">
        <v>5</v>
      </c>
      <c r="B5" s="8"/>
      <c r="C5" s="8" t="s">
        <v>310</v>
      </c>
    </row>
    <row r="7" spans="1:7" x14ac:dyDescent="0.45">
      <c r="A7" s="801" t="s">
        <v>7</v>
      </c>
      <c r="B7" s="801"/>
      <c r="C7" s="801"/>
      <c r="D7" s="801"/>
      <c r="E7" s="801"/>
      <c r="F7" s="801"/>
      <c r="G7" s="801"/>
    </row>
    <row r="8" spans="1:7" ht="23.25" customHeight="1" x14ac:dyDescent="0.45">
      <c r="A8" s="3" t="s">
        <v>311</v>
      </c>
      <c r="B8" s="3" t="s">
        <v>9</v>
      </c>
      <c r="C8" s="3" t="s">
        <v>10</v>
      </c>
      <c r="D8" s="3" t="s">
        <v>11</v>
      </c>
      <c r="E8" s="3" t="s">
        <v>12</v>
      </c>
      <c r="F8" s="3" t="s">
        <v>13</v>
      </c>
      <c r="G8" s="3" t="s">
        <v>14</v>
      </c>
    </row>
    <row r="9" spans="1:7" ht="28.5" x14ac:dyDescent="0.45">
      <c r="A9" s="51">
        <v>1</v>
      </c>
      <c r="B9" s="55" t="s">
        <v>377</v>
      </c>
      <c r="C9" s="55" t="s">
        <v>378</v>
      </c>
      <c r="D9" s="5" t="s">
        <v>379</v>
      </c>
      <c r="E9" s="51">
        <v>1</v>
      </c>
      <c r="F9" s="51" t="s">
        <v>35</v>
      </c>
      <c r="G9" s="53">
        <v>80000000</v>
      </c>
    </row>
    <row r="10" spans="1:7" ht="28.5" x14ac:dyDescent="0.45">
      <c r="A10" s="51">
        <v>2</v>
      </c>
      <c r="B10" s="55" t="s">
        <v>16</v>
      </c>
      <c r="C10" s="55" t="s">
        <v>380</v>
      </c>
      <c r="D10" s="5" t="s">
        <v>381</v>
      </c>
      <c r="E10" s="51">
        <v>1</v>
      </c>
      <c r="F10" s="51" t="s">
        <v>35</v>
      </c>
      <c r="G10" s="53">
        <v>100000000</v>
      </c>
    </row>
    <row r="11" spans="1:7" ht="28.5" x14ac:dyDescent="0.45">
      <c r="A11" s="51">
        <v>3</v>
      </c>
      <c r="B11" s="55" t="s">
        <v>16</v>
      </c>
      <c r="C11" s="55" t="s">
        <v>382</v>
      </c>
      <c r="D11" s="5" t="s">
        <v>383</v>
      </c>
      <c r="E11" s="51">
        <v>1</v>
      </c>
      <c r="F11" s="51" t="s">
        <v>35</v>
      </c>
      <c r="G11" s="53">
        <v>150000000</v>
      </c>
    </row>
    <row r="12" spans="1:7" ht="28.5" x14ac:dyDescent="0.45">
      <c r="A12" s="51">
        <v>4</v>
      </c>
      <c r="B12" s="55" t="s">
        <v>109</v>
      </c>
      <c r="C12" s="5" t="s">
        <v>384</v>
      </c>
      <c r="D12" s="5" t="s">
        <v>385</v>
      </c>
      <c r="E12" s="51">
        <v>1</v>
      </c>
      <c r="F12" s="51" t="s">
        <v>35</v>
      </c>
      <c r="G12" s="53">
        <v>1000000</v>
      </c>
    </row>
    <row r="13" spans="1:7" ht="28.5" x14ac:dyDescent="0.45">
      <c r="A13" s="51">
        <v>5</v>
      </c>
      <c r="B13" s="55" t="s">
        <v>16</v>
      </c>
      <c r="C13" s="5" t="s">
        <v>386</v>
      </c>
      <c r="D13" s="5" t="s">
        <v>387</v>
      </c>
      <c r="E13" s="51">
        <v>1</v>
      </c>
      <c r="F13" s="51" t="s">
        <v>35</v>
      </c>
      <c r="G13" s="53">
        <v>250000000</v>
      </c>
    </row>
    <row r="14" spans="1:7" ht="28.5" x14ac:dyDescent="0.45">
      <c r="A14" s="51">
        <v>6</v>
      </c>
      <c r="B14" s="55" t="s">
        <v>165</v>
      </c>
      <c r="C14" s="5" t="s">
        <v>388</v>
      </c>
      <c r="D14" s="5" t="s">
        <v>389</v>
      </c>
      <c r="E14" s="51">
        <v>1</v>
      </c>
      <c r="F14" s="51" t="s">
        <v>35</v>
      </c>
      <c r="G14" s="53">
        <v>49000000</v>
      </c>
    </row>
    <row r="15" spans="1:7" ht="28.5" x14ac:dyDescent="0.45">
      <c r="A15" s="51">
        <v>7</v>
      </c>
      <c r="B15" s="55" t="s">
        <v>16</v>
      </c>
      <c r="C15" s="5" t="s">
        <v>382</v>
      </c>
      <c r="D15" s="5" t="s">
        <v>390</v>
      </c>
      <c r="E15" s="51">
        <v>1</v>
      </c>
      <c r="F15" s="51" t="s">
        <v>35</v>
      </c>
      <c r="G15" s="53">
        <v>200000000</v>
      </c>
    </row>
    <row r="16" spans="1:7" ht="28.5" x14ac:dyDescent="0.45">
      <c r="A16" s="51">
        <v>8</v>
      </c>
      <c r="B16" s="55" t="s">
        <v>312</v>
      </c>
      <c r="C16" s="5" t="s">
        <v>341</v>
      </c>
      <c r="D16" s="5" t="s">
        <v>391</v>
      </c>
      <c r="E16" s="51">
        <v>1</v>
      </c>
      <c r="F16" s="51" t="s">
        <v>35</v>
      </c>
      <c r="G16" s="53">
        <v>75000000</v>
      </c>
    </row>
    <row r="17" spans="1:7" ht="28.5" x14ac:dyDescent="0.45">
      <c r="A17" s="51">
        <v>9</v>
      </c>
      <c r="B17" s="55" t="s">
        <v>63</v>
      </c>
      <c r="C17" s="5" t="s">
        <v>392</v>
      </c>
      <c r="D17" s="5" t="s">
        <v>320</v>
      </c>
      <c r="E17" s="51">
        <v>1</v>
      </c>
      <c r="F17" s="51" t="s">
        <v>35</v>
      </c>
      <c r="G17" s="53">
        <v>15000000</v>
      </c>
    </row>
    <row r="18" spans="1:7" ht="28.5" x14ac:dyDescent="0.45">
      <c r="A18" s="51">
        <v>10</v>
      </c>
      <c r="B18" s="55" t="s">
        <v>312</v>
      </c>
      <c r="C18" s="5" t="s">
        <v>393</v>
      </c>
      <c r="D18" s="5" t="s">
        <v>394</v>
      </c>
      <c r="E18" s="51">
        <v>2</v>
      </c>
      <c r="F18" s="51" t="s">
        <v>35</v>
      </c>
      <c r="G18" s="53">
        <v>30000000</v>
      </c>
    </row>
    <row r="19" spans="1:7" x14ac:dyDescent="0.45">
      <c r="A19" s="51">
        <v>11</v>
      </c>
      <c r="B19" s="55" t="s">
        <v>16</v>
      </c>
      <c r="C19" s="5" t="s">
        <v>17</v>
      </c>
      <c r="D19" s="5" t="s">
        <v>395</v>
      </c>
      <c r="E19" s="51">
        <v>2</v>
      </c>
      <c r="F19" s="51" t="s">
        <v>35</v>
      </c>
      <c r="G19" s="53">
        <v>250000000</v>
      </c>
    </row>
    <row r="20" spans="1:7" ht="28.5" x14ac:dyDescent="0.45">
      <c r="A20" s="51">
        <v>12</v>
      </c>
      <c r="B20" s="55" t="s">
        <v>16</v>
      </c>
      <c r="C20" s="5" t="s">
        <v>396</v>
      </c>
      <c r="D20" s="5" t="s">
        <v>397</v>
      </c>
      <c r="E20" s="51">
        <v>2</v>
      </c>
      <c r="F20" s="51" t="s">
        <v>35</v>
      </c>
      <c r="G20" s="53">
        <v>300000000</v>
      </c>
    </row>
    <row r="21" spans="1:7" ht="22.5" customHeight="1" x14ac:dyDescent="0.45">
      <c r="A21" s="802" t="s">
        <v>53</v>
      </c>
      <c r="B21" s="802"/>
      <c r="C21" s="802"/>
      <c r="D21" s="802"/>
      <c r="E21" s="802"/>
      <c r="F21" s="802"/>
      <c r="G21" s="54">
        <f>SUM(G9:G20)</f>
        <v>1500000000</v>
      </c>
    </row>
    <row r="23" spans="1:7" x14ac:dyDescent="0.45">
      <c r="E23" s="800" t="s">
        <v>54</v>
      </c>
      <c r="F23" s="800"/>
      <c r="G23" s="800"/>
    </row>
    <row r="27" spans="1:7" x14ac:dyDescent="0.45">
      <c r="E27" s="800" t="s">
        <v>398</v>
      </c>
      <c r="F27" s="800"/>
      <c r="G27" s="800"/>
    </row>
  </sheetData>
  <autoFilter ref="A8:G21" xr:uid="{2CD1D78B-DAE3-4E12-8D07-494C5D5ADF07}"/>
  <mergeCells count="5">
    <mergeCell ref="A1:G1"/>
    <mergeCell ref="A7:G7"/>
    <mergeCell ref="A21:F21"/>
    <mergeCell ref="E23:G23"/>
    <mergeCell ref="E27:G2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70D32-5989-4F24-BCC8-133ACB0BA7E3}">
  <dimension ref="A1:F23"/>
  <sheetViews>
    <sheetView zoomScaleNormal="100" workbookViewId="0">
      <selection activeCell="I7" sqref="I7"/>
    </sheetView>
  </sheetViews>
  <sheetFormatPr defaultColWidth="9.06640625" defaultRowHeight="13.5" x14ac:dyDescent="0.45"/>
  <cols>
    <col min="1" max="1" width="4.73046875" style="143" customWidth="1"/>
    <col min="2" max="2" width="16.59765625" style="143" customWidth="1"/>
    <col min="3" max="3" width="35.73046875" style="143" customWidth="1"/>
    <col min="4" max="4" width="36.9296875" style="143" customWidth="1"/>
    <col min="5" max="5" width="10.46484375" style="143" customWidth="1"/>
    <col min="6" max="6" width="16.46484375" style="167" customWidth="1"/>
    <col min="7" max="16384" width="9.06640625" style="143"/>
  </cols>
  <sheetData>
    <row r="1" spans="1:6" ht="13.9" x14ac:dyDescent="0.45">
      <c r="A1" s="804" t="s">
        <v>795</v>
      </c>
      <c r="B1" s="805"/>
      <c r="C1" s="805"/>
      <c r="D1" s="805"/>
      <c r="E1" s="805"/>
      <c r="F1" s="806"/>
    </row>
    <row r="2" spans="1:6" ht="13.9" x14ac:dyDescent="0.45">
      <c r="A2" s="807" t="s">
        <v>419</v>
      </c>
      <c r="B2" s="807"/>
      <c r="C2" s="144" t="s">
        <v>855</v>
      </c>
      <c r="D2" s="145"/>
      <c r="E2" s="145"/>
      <c r="F2" s="161"/>
    </row>
    <row r="3" spans="1:6" ht="13.9" x14ac:dyDescent="0.35">
      <c r="A3" s="808" t="s">
        <v>856</v>
      </c>
      <c r="B3" s="808"/>
      <c r="C3" s="146" t="s">
        <v>857</v>
      </c>
      <c r="D3" s="147"/>
      <c r="E3" s="147"/>
      <c r="F3" s="162"/>
    </row>
    <row r="4" spans="1:6" ht="13.9" x14ac:dyDescent="0.35">
      <c r="A4" s="808" t="s">
        <v>858</v>
      </c>
      <c r="B4" s="808"/>
      <c r="C4" s="808" t="s">
        <v>310</v>
      </c>
      <c r="D4" s="808"/>
      <c r="E4" s="147"/>
      <c r="F4" s="162"/>
    </row>
    <row r="5" spans="1:6" ht="13.9" x14ac:dyDescent="0.45">
      <c r="A5" s="809" t="s">
        <v>859</v>
      </c>
      <c r="B5" s="809"/>
      <c r="C5" s="148" t="s">
        <v>860</v>
      </c>
      <c r="D5" s="149"/>
      <c r="E5" s="149"/>
      <c r="F5" s="163"/>
    </row>
    <row r="6" spans="1:6" ht="14.25" x14ac:dyDescent="0.45">
      <c r="A6" s="150" t="s">
        <v>8</v>
      </c>
      <c r="B6" s="150" t="s">
        <v>861</v>
      </c>
      <c r="C6" s="151" t="s">
        <v>862</v>
      </c>
      <c r="D6" s="150" t="s">
        <v>863</v>
      </c>
      <c r="E6" s="150" t="s">
        <v>864</v>
      </c>
      <c r="F6" s="3" t="s">
        <v>14</v>
      </c>
    </row>
    <row r="7" spans="1:6" ht="40.5" x14ac:dyDescent="0.45">
      <c r="A7" s="152">
        <v>1</v>
      </c>
      <c r="B7" s="153" t="s">
        <v>432</v>
      </c>
      <c r="C7" s="154" t="s">
        <v>889</v>
      </c>
      <c r="D7" s="154" t="s">
        <v>890</v>
      </c>
      <c r="E7" s="155" t="s">
        <v>865</v>
      </c>
      <c r="F7" s="164">
        <v>220000000</v>
      </c>
    </row>
    <row r="8" spans="1:6" ht="40.5" x14ac:dyDescent="0.45">
      <c r="A8" s="152">
        <v>2</v>
      </c>
      <c r="B8" s="153" t="s">
        <v>432</v>
      </c>
      <c r="C8" s="154" t="s">
        <v>889</v>
      </c>
      <c r="D8" s="154" t="s">
        <v>891</v>
      </c>
      <c r="E8" s="155" t="s">
        <v>866</v>
      </c>
      <c r="F8" s="164">
        <v>220000000</v>
      </c>
    </row>
    <row r="9" spans="1:6" ht="27" x14ac:dyDescent="0.45">
      <c r="A9" s="156">
        <v>3</v>
      </c>
      <c r="B9" s="157" t="s">
        <v>432</v>
      </c>
      <c r="C9" s="153" t="s">
        <v>867</v>
      </c>
      <c r="D9" s="157" t="s">
        <v>868</v>
      </c>
      <c r="E9" s="158" t="s">
        <v>869</v>
      </c>
      <c r="F9" s="165">
        <v>100000000</v>
      </c>
    </row>
    <row r="10" spans="1:6" x14ac:dyDescent="0.45">
      <c r="A10" s="156">
        <v>4</v>
      </c>
      <c r="B10" s="157" t="s">
        <v>432</v>
      </c>
      <c r="C10" s="153" t="s">
        <v>867</v>
      </c>
      <c r="D10" s="157" t="s">
        <v>870</v>
      </c>
      <c r="E10" s="158" t="s">
        <v>871</v>
      </c>
      <c r="F10" s="165">
        <v>180000000</v>
      </c>
    </row>
    <row r="11" spans="1:6" x14ac:dyDescent="0.45">
      <c r="A11" s="156">
        <v>5</v>
      </c>
      <c r="B11" s="157" t="s">
        <v>432</v>
      </c>
      <c r="C11" s="153" t="s">
        <v>867</v>
      </c>
      <c r="D11" s="157" t="s">
        <v>872</v>
      </c>
      <c r="E11" s="158" t="s">
        <v>873</v>
      </c>
      <c r="F11" s="165">
        <v>50000000</v>
      </c>
    </row>
    <row r="12" spans="1:6" ht="27" x14ac:dyDescent="0.45">
      <c r="A12" s="152">
        <v>6</v>
      </c>
      <c r="B12" s="153" t="s">
        <v>874</v>
      </c>
      <c r="C12" s="153" t="s">
        <v>875</v>
      </c>
      <c r="D12" s="153" t="s">
        <v>876</v>
      </c>
      <c r="E12" s="155" t="s">
        <v>877</v>
      </c>
      <c r="F12" s="164">
        <v>220000000</v>
      </c>
    </row>
    <row r="13" spans="1:6" x14ac:dyDescent="0.45">
      <c r="A13" s="152">
        <v>7</v>
      </c>
      <c r="B13" s="153" t="s">
        <v>287</v>
      </c>
      <c r="C13" s="153" t="s">
        <v>878</v>
      </c>
      <c r="D13" s="159"/>
      <c r="E13" s="155" t="s">
        <v>879</v>
      </c>
      <c r="F13" s="164">
        <v>75000000</v>
      </c>
    </row>
    <row r="14" spans="1:6" x14ac:dyDescent="0.45">
      <c r="A14" s="152">
        <v>8</v>
      </c>
      <c r="B14" s="153" t="s">
        <v>287</v>
      </c>
      <c r="C14" s="153" t="s">
        <v>880</v>
      </c>
      <c r="D14" s="159"/>
      <c r="E14" s="155" t="s">
        <v>879</v>
      </c>
      <c r="F14" s="164">
        <v>75000000</v>
      </c>
    </row>
    <row r="15" spans="1:6" x14ac:dyDescent="0.45">
      <c r="A15" s="152">
        <v>9</v>
      </c>
      <c r="B15" s="153" t="s">
        <v>881</v>
      </c>
      <c r="C15" s="153" t="s">
        <v>882</v>
      </c>
      <c r="D15" s="153" t="s">
        <v>883</v>
      </c>
      <c r="E15" s="155" t="s">
        <v>884</v>
      </c>
      <c r="F15" s="164">
        <v>90000000</v>
      </c>
    </row>
    <row r="16" spans="1:6" ht="27" x14ac:dyDescent="0.45">
      <c r="A16" s="156">
        <v>10</v>
      </c>
      <c r="B16" s="157" t="s">
        <v>261</v>
      </c>
      <c r="C16" s="153" t="s">
        <v>885</v>
      </c>
      <c r="D16" s="154"/>
      <c r="E16" s="158" t="s">
        <v>886</v>
      </c>
      <c r="F16" s="165">
        <v>50000000</v>
      </c>
    </row>
    <row r="17" spans="1:6" x14ac:dyDescent="0.45">
      <c r="A17" s="152">
        <v>11</v>
      </c>
      <c r="B17" s="153" t="s">
        <v>109</v>
      </c>
      <c r="C17" s="153" t="s">
        <v>887</v>
      </c>
      <c r="D17" s="159"/>
      <c r="E17" s="155" t="s">
        <v>888</v>
      </c>
      <c r="F17" s="164">
        <v>220000000</v>
      </c>
    </row>
    <row r="18" spans="1:6" ht="13.9" x14ac:dyDescent="0.45">
      <c r="A18" s="810" t="s">
        <v>53</v>
      </c>
      <c r="B18" s="811"/>
      <c r="C18" s="811"/>
      <c r="D18" s="811"/>
      <c r="E18" s="812"/>
      <c r="F18" s="166">
        <f>SUM(F7:F17)</f>
        <v>1500000000</v>
      </c>
    </row>
    <row r="20" spans="1:6" x14ac:dyDescent="0.45">
      <c r="D20" s="803" t="s">
        <v>399</v>
      </c>
      <c r="E20" s="803"/>
    </row>
    <row r="21" spans="1:6" x14ac:dyDescent="0.45">
      <c r="D21" s="160"/>
      <c r="E21" s="160"/>
    </row>
    <row r="22" spans="1:6" x14ac:dyDescent="0.45">
      <c r="D22" s="160"/>
      <c r="E22" s="160"/>
    </row>
    <row r="23" spans="1:6" x14ac:dyDescent="0.45">
      <c r="D23" s="803" t="s">
        <v>400</v>
      </c>
      <c r="E23" s="803"/>
    </row>
  </sheetData>
  <mergeCells count="9">
    <mergeCell ref="D23:E23"/>
    <mergeCell ref="A1:F1"/>
    <mergeCell ref="A2:B2"/>
    <mergeCell ref="A3:B3"/>
    <mergeCell ref="A4:B4"/>
    <mergeCell ref="C4:D4"/>
    <mergeCell ref="D20:E20"/>
    <mergeCell ref="A5:B5"/>
    <mergeCell ref="A18:E1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8BF8-1119-476C-8390-E27E4D9B6928}">
  <dimension ref="A1:G28"/>
  <sheetViews>
    <sheetView topLeftCell="A12" workbookViewId="0">
      <selection activeCell="G32" sqref="G32"/>
    </sheetView>
  </sheetViews>
  <sheetFormatPr defaultColWidth="9" defaultRowHeight="14.25" x14ac:dyDescent="0.45"/>
  <cols>
    <col min="1" max="1" width="5.59765625" customWidth="1"/>
    <col min="2" max="2" width="22.3984375" customWidth="1"/>
    <col min="3" max="3" width="24.59765625" customWidth="1"/>
    <col min="4" max="4" width="32.59765625" customWidth="1"/>
    <col min="5" max="6" width="10.73046875" customWidth="1"/>
    <col min="7" max="7" width="22" customWidth="1"/>
  </cols>
  <sheetData>
    <row r="1" spans="1:7" x14ac:dyDescent="0.45">
      <c r="A1" s="800" t="s">
        <v>307</v>
      </c>
      <c r="B1" s="800"/>
      <c r="C1" s="800"/>
      <c r="D1" s="800"/>
      <c r="E1" s="800"/>
      <c r="F1" s="800"/>
      <c r="G1" s="800"/>
    </row>
    <row r="3" spans="1:7" x14ac:dyDescent="0.45">
      <c r="A3" s="8" t="s">
        <v>1</v>
      </c>
      <c r="B3" s="8"/>
      <c r="C3" s="8" t="s">
        <v>401</v>
      </c>
    </row>
    <row r="4" spans="1:7" x14ac:dyDescent="0.45">
      <c r="A4" s="8" t="s">
        <v>270</v>
      </c>
      <c r="B4" s="8"/>
      <c r="C4" s="8" t="s">
        <v>309</v>
      </c>
    </row>
    <row r="5" spans="1:7" x14ac:dyDescent="0.45">
      <c r="A5" s="8" t="s">
        <v>5</v>
      </c>
      <c r="B5" s="8"/>
      <c r="C5" s="8" t="s">
        <v>310</v>
      </c>
    </row>
    <row r="7" spans="1:7" x14ac:dyDescent="0.45">
      <c r="A7" s="801" t="s">
        <v>7</v>
      </c>
      <c r="B7" s="801"/>
      <c r="C7" s="801"/>
      <c r="D7" s="801"/>
      <c r="E7" s="801"/>
      <c r="F7" s="801"/>
      <c r="G7" s="801"/>
    </row>
    <row r="8" spans="1:7" ht="23.25" customHeight="1" x14ac:dyDescent="0.45">
      <c r="A8" s="3" t="s">
        <v>311</v>
      </c>
      <c r="B8" s="3" t="s">
        <v>9</v>
      </c>
      <c r="C8" s="3" t="s">
        <v>10</v>
      </c>
      <c r="D8" s="3" t="s">
        <v>11</v>
      </c>
      <c r="E8" s="3" t="s">
        <v>12</v>
      </c>
      <c r="F8" s="3" t="s">
        <v>13</v>
      </c>
      <c r="G8" s="3" t="s">
        <v>14</v>
      </c>
    </row>
    <row r="9" spans="1:7" ht="28.5" x14ac:dyDescent="0.45">
      <c r="A9" s="51">
        <v>1</v>
      </c>
      <c r="B9" s="52" t="s">
        <v>127</v>
      </c>
      <c r="C9" s="14" t="s">
        <v>368</v>
      </c>
      <c r="D9" s="14" t="s">
        <v>402</v>
      </c>
      <c r="E9" s="51">
        <v>1</v>
      </c>
      <c r="F9" s="51" t="s">
        <v>35</v>
      </c>
      <c r="G9" s="53">
        <v>150000000</v>
      </c>
    </row>
    <row r="10" spans="1:7" ht="28.5" x14ac:dyDescent="0.45">
      <c r="A10" s="51">
        <v>2</v>
      </c>
      <c r="B10" s="52" t="s">
        <v>312</v>
      </c>
      <c r="C10" s="14" t="s">
        <v>70</v>
      </c>
      <c r="D10" s="14" t="s">
        <v>403</v>
      </c>
      <c r="E10" s="51">
        <v>1</v>
      </c>
      <c r="F10" s="51" t="s">
        <v>35</v>
      </c>
      <c r="G10" s="53">
        <v>150000000</v>
      </c>
    </row>
    <row r="11" spans="1:7" ht="28.5" x14ac:dyDescent="0.45">
      <c r="A11" s="51">
        <v>3</v>
      </c>
      <c r="B11" s="52" t="s">
        <v>63</v>
      </c>
      <c r="C11" s="14" t="s">
        <v>404</v>
      </c>
      <c r="D11" s="14" t="s">
        <v>405</v>
      </c>
      <c r="E11" s="51">
        <v>3</v>
      </c>
      <c r="F11" s="51" t="s">
        <v>406</v>
      </c>
      <c r="G11" s="53">
        <v>45000000</v>
      </c>
    </row>
    <row r="12" spans="1:7" ht="28.5" x14ac:dyDescent="0.45">
      <c r="A12" s="51">
        <v>4</v>
      </c>
      <c r="B12" s="52" t="s">
        <v>63</v>
      </c>
      <c r="C12" s="14" t="s">
        <v>404</v>
      </c>
      <c r="D12" s="14" t="s">
        <v>265</v>
      </c>
      <c r="E12" s="51">
        <v>3</v>
      </c>
      <c r="F12" s="51" t="s">
        <v>35</v>
      </c>
      <c r="G12" s="53">
        <v>45000000</v>
      </c>
    </row>
    <row r="13" spans="1:7" ht="28.5" x14ac:dyDescent="0.45">
      <c r="A13" s="51">
        <v>5</v>
      </c>
      <c r="B13" s="52" t="s">
        <v>63</v>
      </c>
      <c r="C13" s="14" t="s">
        <v>404</v>
      </c>
      <c r="D13" s="14" t="s">
        <v>266</v>
      </c>
      <c r="E13" s="51">
        <v>2</v>
      </c>
      <c r="F13" s="51" t="s">
        <v>35</v>
      </c>
      <c r="G13" s="53">
        <v>60000000</v>
      </c>
    </row>
    <row r="14" spans="1:7" ht="28.5" x14ac:dyDescent="0.45">
      <c r="A14" s="51">
        <v>6</v>
      </c>
      <c r="B14" s="52" t="s">
        <v>312</v>
      </c>
      <c r="C14" s="14" t="s">
        <v>70</v>
      </c>
      <c r="D14" s="14" t="s">
        <v>407</v>
      </c>
      <c r="E14" s="51">
        <v>1</v>
      </c>
      <c r="F14" s="51" t="s">
        <v>35</v>
      </c>
      <c r="G14" s="53">
        <v>100000000</v>
      </c>
    </row>
    <row r="15" spans="1:7" x14ac:dyDescent="0.45">
      <c r="A15" s="51">
        <v>7</v>
      </c>
      <c r="B15" s="52" t="s">
        <v>43</v>
      </c>
      <c r="C15" s="14" t="s">
        <v>81</v>
      </c>
      <c r="D15" s="14" t="s">
        <v>408</v>
      </c>
      <c r="E15" s="51">
        <v>1</v>
      </c>
      <c r="F15" s="51" t="s">
        <v>35</v>
      </c>
      <c r="G15" s="53">
        <v>150000000</v>
      </c>
    </row>
    <row r="16" spans="1:7" ht="28.5" x14ac:dyDescent="0.45">
      <c r="A16" s="51">
        <v>8</v>
      </c>
      <c r="B16" s="52" t="s">
        <v>312</v>
      </c>
      <c r="C16" s="14" t="s">
        <v>70</v>
      </c>
      <c r="D16" s="14" t="s">
        <v>409</v>
      </c>
      <c r="E16" s="51">
        <v>1</v>
      </c>
      <c r="F16" s="51" t="s">
        <v>35</v>
      </c>
      <c r="G16" s="53">
        <v>150000000</v>
      </c>
    </row>
    <row r="17" spans="1:7" ht="28.5" x14ac:dyDescent="0.45">
      <c r="A17" s="51">
        <v>9</v>
      </c>
      <c r="B17" s="52" t="s">
        <v>312</v>
      </c>
      <c r="C17" s="14" t="s">
        <v>410</v>
      </c>
      <c r="D17" s="14" t="s">
        <v>411</v>
      </c>
      <c r="E17" s="51">
        <v>1</v>
      </c>
      <c r="F17" s="51" t="s">
        <v>35</v>
      </c>
      <c r="G17" s="53">
        <v>150000000</v>
      </c>
    </row>
    <row r="18" spans="1:7" ht="28.5" x14ac:dyDescent="0.45">
      <c r="A18" s="51">
        <v>10</v>
      </c>
      <c r="B18" s="52" t="s">
        <v>312</v>
      </c>
      <c r="C18" s="14" t="s">
        <v>70</v>
      </c>
      <c r="D18" s="14" t="s">
        <v>412</v>
      </c>
      <c r="E18" s="51">
        <v>1</v>
      </c>
      <c r="F18" s="51" t="s">
        <v>35</v>
      </c>
      <c r="G18" s="53">
        <v>100000000</v>
      </c>
    </row>
    <row r="19" spans="1:7" ht="28.5" x14ac:dyDescent="0.45">
      <c r="A19" s="51">
        <v>11</v>
      </c>
      <c r="B19" s="52" t="s">
        <v>312</v>
      </c>
      <c r="C19" s="14" t="s">
        <v>81</v>
      </c>
      <c r="D19" s="14" t="s">
        <v>413</v>
      </c>
      <c r="E19" s="51">
        <v>1</v>
      </c>
      <c r="F19" s="51" t="s">
        <v>35</v>
      </c>
      <c r="G19" s="53">
        <v>100000000</v>
      </c>
    </row>
    <row r="20" spans="1:7" ht="28.5" x14ac:dyDescent="0.45">
      <c r="A20" s="51">
        <v>12</v>
      </c>
      <c r="B20" s="52" t="s">
        <v>312</v>
      </c>
      <c r="C20" s="14" t="s">
        <v>81</v>
      </c>
      <c r="D20" s="14" t="s">
        <v>414</v>
      </c>
      <c r="E20" s="51">
        <v>1</v>
      </c>
      <c r="F20" s="51" t="s">
        <v>35</v>
      </c>
      <c r="G20" s="53">
        <v>150000000</v>
      </c>
    </row>
    <row r="21" spans="1:7" ht="28.5" x14ac:dyDescent="0.45">
      <c r="A21" s="51">
        <v>13</v>
      </c>
      <c r="B21" s="52" t="s">
        <v>16</v>
      </c>
      <c r="C21" s="14" t="s">
        <v>415</v>
      </c>
      <c r="D21" s="14" t="s">
        <v>416</v>
      </c>
      <c r="E21" s="51">
        <v>1</v>
      </c>
      <c r="F21" s="51" t="s">
        <v>35</v>
      </c>
      <c r="G21" s="53">
        <v>150000000</v>
      </c>
    </row>
    <row r="22" spans="1:7" ht="22.5" customHeight="1" x14ac:dyDescent="0.45">
      <c r="A22" s="802" t="s">
        <v>53</v>
      </c>
      <c r="B22" s="802"/>
      <c r="C22" s="802"/>
      <c r="D22" s="802"/>
      <c r="E22" s="802"/>
      <c r="F22" s="802"/>
      <c r="G22" s="54">
        <f>SUM(G9:G21)</f>
        <v>1500000000</v>
      </c>
    </row>
    <row r="23" spans="1:7" ht="22.5" customHeight="1" x14ac:dyDescent="0.45">
      <c r="A23" s="362"/>
      <c r="B23" s="362"/>
      <c r="C23" s="362"/>
      <c r="D23" s="362"/>
      <c r="E23" s="362"/>
      <c r="F23" s="362"/>
      <c r="G23" s="363"/>
    </row>
    <row r="24" spans="1:7" x14ac:dyDescent="0.45">
      <c r="E24" s="800" t="s">
        <v>54</v>
      </c>
      <c r="F24" s="800"/>
      <c r="G24" s="800"/>
    </row>
    <row r="28" spans="1:7" x14ac:dyDescent="0.45">
      <c r="E28" s="800" t="s">
        <v>417</v>
      </c>
      <c r="F28" s="800"/>
      <c r="G28" s="800"/>
    </row>
  </sheetData>
  <autoFilter ref="A8:G24" xr:uid="{E75A58A2-203E-4A3C-9B8E-D402A7D883B0}"/>
  <mergeCells count="5">
    <mergeCell ref="A1:G1"/>
    <mergeCell ref="A7:G7"/>
    <mergeCell ref="A22:F22"/>
    <mergeCell ref="E24:G24"/>
    <mergeCell ref="E28:G2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F37C-F7BE-4234-9197-A6B6E2D77D5F}">
  <dimension ref="A2:G34"/>
  <sheetViews>
    <sheetView topLeftCell="A15" workbookViewId="0">
      <selection activeCell="G28" sqref="G28"/>
    </sheetView>
  </sheetViews>
  <sheetFormatPr defaultColWidth="9" defaultRowHeight="14.25" x14ac:dyDescent="0.45"/>
  <cols>
    <col min="1" max="1" width="5.46484375" customWidth="1"/>
    <col min="2" max="2" width="21" customWidth="1"/>
    <col min="3" max="3" width="34.1328125" customWidth="1"/>
    <col min="4" max="4" width="33.46484375" customWidth="1"/>
    <col min="5" max="5" width="11.1328125" customWidth="1"/>
    <col min="6" max="6" width="11.46484375" customWidth="1"/>
    <col min="7" max="7" width="22.796875" customWidth="1"/>
  </cols>
  <sheetData>
    <row r="2" spans="1:7" x14ac:dyDescent="0.45">
      <c r="C2" s="1" t="s">
        <v>418</v>
      </c>
    </row>
    <row r="3" spans="1:7" x14ac:dyDescent="0.45">
      <c r="B3" s="56" t="s">
        <v>419</v>
      </c>
      <c r="C3" t="s">
        <v>420</v>
      </c>
    </row>
    <row r="4" spans="1:7" x14ac:dyDescent="0.45">
      <c r="B4" s="56" t="s">
        <v>270</v>
      </c>
      <c r="C4" t="s">
        <v>421</v>
      </c>
    </row>
    <row r="5" spans="1:7" x14ac:dyDescent="0.45">
      <c r="B5" s="56" t="s">
        <v>5</v>
      </c>
      <c r="C5" t="s">
        <v>422</v>
      </c>
    </row>
    <row r="7" spans="1:7" x14ac:dyDescent="0.45">
      <c r="A7" s="57"/>
      <c r="B7" s="58"/>
      <c r="C7" s="59" t="s">
        <v>423</v>
      </c>
      <c r="D7" s="58"/>
      <c r="E7" s="58"/>
      <c r="F7" s="58"/>
      <c r="G7" s="60"/>
    </row>
    <row r="8" spans="1:7" x14ac:dyDescent="0.45">
      <c r="A8" s="50" t="s">
        <v>8</v>
      </c>
      <c r="B8" s="50" t="s">
        <v>9</v>
      </c>
      <c r="C8" s="50" t="s">
        <v>10</v>
      </c>
      <c r="D8" s="50" t="s">
        <v>11</v>
      </c>
      <c r="E8" s="50" t="s">
        <v>12</v>
      </c>
      <c r="F8" s="50" t="s">
        <v>13</v>
      </c>
      <c r="G8" s="50" t="s">
        <v>14</v>
      </c>
    </row>
    <row r="9" spans="1:7" ht="28.5" x14ac:dyDescent="0.45">
      <c r="A9" s="61">
        <v>1</v>
      </c>
      <c r="B9" s="52" t="s">
        <v>165</v>
      </c>
      <c r="C9" s="52" t="s">
        <v>256</v>
      </c>
      <c r="D9" s="6" t="s">
        <v>424</v>
      </c>
      <c r="E9" s="51">
        <v>1</v>
      </c>
      <c r="F9" s="51" t="s">
        <v>168</v>
      </c>
      <c r="G9" s="62">
        <v>40000000</v>
      </c>
    </row>
    <row r="10" spans="1:7" ht="28.5" x14ac:dyDescent="0.45">
      <c r="A10" s="61">
        <v>2</v>
      </c>
      <c r="B10" s="52" t="s">
        <v>165</v>
      </c>
      <c r="C10" s="52" t="s">
        <v>425</v>
      </c>
      <c r="D10" s="6" t="s">
        <v>426</v>
      </c>
      <c r="E10" s="51">
        <v>1</v>
      </c>
      <c r="F10" s="51" t="s">
        <v>168</v>
      </c>
      <c r="G10" s="62">
        <v>5000000</v>
      </c>
    </row>
    <row r="11" spans="1:7" ht="28.5" x14ac:dyDescent="0.45">
      <c r="A11" s="61">
        <v>3</v>
      </c>
      <c r="B11" s="55" t="s">
        <v>165</v>
      </c>
      <c r="C11" s="52" t="s">
        <v>425</v>
      </c>
      <c r="D11" s="6" t="s">
        <v>427</v>
      </c>
      <c r="E11" s="51">
        <v>1</v>
      </c>
      <c r="F11" s="51" t="s">
        <v>168</v>
      </c>
      <c r="G11" s="62">
        <v>5000000</v>
      </c>
    </row>
    <row r="12" spans="1:7" ht="28.5" x14ac:dyDescent="0.45">
      <c r="A12" s="61">
        <v>4</v>
      </c>
      <c r="B12" s="63" t="s">
        <v>63</v>
      </c>
      <c r="C12" s="52" t="s">
        <v>64</v>
      </c>
      <c r="D12" s="6" t="s">
        <v>427</v>
      </c>
      <c r="E12" s="51">
        <v>1</v>
      </c>
      <c r="F12" s="51" t="s">
        <v>168</v>
      </c>
      <c r="G12" s="62">
        <v>20000000</v>
      </c>
    </row>
    <row r="13" spans="1:7" ht="28.5" x14ac:dyDescent="0.45">
      <c r="A13" s="61">
        <v>5</v>
      </c>
      <c r="B13" s="55" t="s">
        <v>63</v>
      </c>
      <c r="C13" s="55" t="s">
        <v>64</v>
      </c>
      <c r="D13" s="6" t="s">
        <v>428</v>
      </c>
      <c r="E13" s="51">
        <v>1</v>
      </c>
      <c r="F13" s="51" t="s">
        <v>168</v>
      </c>
      <c r="G13" s="62">
        <v>20000000</v>
      </c>
    </row>
    <row r="14" spans="1:7" ht="28.5" x14ac:dyDescent="0.45">
      <c r="A14" s="61">
        <v>8</v>
      </c>
      <c r="B14" s="55" t="s">
        <v>283</v>
      </c>
      <c r="C14" s="55" t="s">
        <v>79</v>
      </c>
      <c r="D14" s="6" t="s">
        <v>429</v>
      </c>
      <c r="E14" s="51">
        <v>200</v>
      </c>
      <c r="F14" s="51" t="s">
        <v>98</v>
      </c>
      <c r="G14" s="64">
        <v>150000000</v>
      </c>
    </row>
    <row r="15" spans="1:7" x14ac:dyDescent="0.45">
      <c r="A15" s="61">
        <v>11</v>
      </c>
      <c r="B15" s="52" t="s">
        <v>283</v>
      </c>
      <c r="C15" s="55" t="s">
        <v>316</v>
      </c>
      <c r="D15" s="6" t="s">
        <v>430</v>
      </c>
      <c r="E15" s="51" t="s">
        <v>431</v>
      </c>
      <c r="F15" s="51" t="s">
        <v>98</v>
      </c>
      <c r="G15" s="64">
        <v>75000000</v>
      </c>
    </row>
    <row r="16" spans="1:7" ht="28.5" x14ac:dyDescent="0.45">
      <c r="A16" s="61">
        <v>12</v>
      </c>
      <c r="B16" s="55" t="s">
        <v>432</v>
      </c>
      <c r="C16" s="14" t="s">
        <v>70</v>
      </c>
      <c r="D16" s="6" t="s">
        <v>433</v>
      </c>
      <c r="E16" s="51">
        <v>10</v>
      </c>
      <c r="F16" s="51" t="s">
        <v>48</v>
      </c>
      <c r="G16" s="62">
        <v>100000000</v>
      </c>
    </row>
    <row r="17" spans="1:7" ht="28.5" x14ac:dyDescent="0.45">
      <c r="A17" s="61">
        <v>13</v>
      </c>
      <c r="B17" s="55" t="s">
        <v>283</v>
      </c>
      <c r="C17" s="55" t="s">
        <v>17</v>
      </c>
      <c r="D17" s="6" t="s">
        <v>434</v>
      </c>
      <c r="E17" s="51">
        <v>200</v>
      </c>
      <c r="F17" s="51" t="s">
        <v>98</v>
      </c>
      <c r="G17" s="62">
        <v>200000000</v>
      </c>
    </row>
    <row r="18" spans="1:7" x14ac:dyDescent="0.45">
      <c r="A18" s="61">
        <v>14</v>
      </c>
      <c r="B18" s="55" t="s">
        <v>165</v>
      </c>
      <c r="C18" s="52" t="s">
        <v>435</v>
      </c>
      <c r="D18" s="6" t="s">
        <v>436</v>
      </c>
      <c r="E18" s="51" t="s">
        <v>437</v>
      </c>
      <c r="F18" s="51" t="s">
        <v>168</v>
      </c>
      <c r="G18" s="62">
        <v>75000000</v>
      </c>
    </row>
    <row r="19" spans="1:7" ht="28.5" x14ac:dyDescent="0.45">
      <c r="A19" s="61">
        <v>15</v>
      </c>
      <c r="B19" s="55" t="s">
        <v>432</v>
      </c>
      <c r="C19" s="55" t="s">
        <v>70</v>
      </c>
      <c r="D19" s="6" t="s">
        <v>438</v>
      </c>
      <c r="E19" s="51">
        <v>10</v>
      </c>
      <c r="F19" s="51" t="s">
        <v>48</v>
      </c>
      <c r="G19" s="62">
        <v>75000000</v>
      </c>
    </row>
    <row r="20" spans="1:7" ht="28.5" x14ac:dyDescent="0.45">
      <c r="A20" s="61">
        <v>16</v>
      </c>
      <c r="B20" s="52" t="s">
        <v>432</v>
      </c>
      <c r="C20" s="55" t="s">
        <v>316</v>
      </c>
      <c r="D20" s="6" t="s">
        <v>439</v>
      </c>
      <c r="E20" s="51">
        <v>100</v>
      </c>
      <c r="F20" s="51" t="s">
        <v>98</v>
      </c>
      <c r="G20" s="65">
        <v>150000000</v>
      </c>
    </row>
    <row r="21" spans="1:7" ht="28.5" x14ac:dyDescent="0.45">
      <c r="A21" s="61">
        <v>17</v>
      </c>
      <c r="B21" s="55" t="s">
        <v>432</v>
      </c>
      <c r="C21" s="55" t="s">
        <v>70</v>
      </c>
      <c r="D21" s="6" t="s">
        <v>440</v>
      </c>
      <c r="E21" s="51" t="s">
        <v>441</v>
      </c>
      <c r="F21" s="51" t="s">
        <v>441</v>
      </c>
      <c r="G21" s="62">
        <v>50000000</v>
      </c>
    </row>
    <row r="22" spans="1:7" ht="28.5" x14ac:dyDescent="0.45">
      <c r="A22" s="61">
        <v>18</v>
      </c>
      <c r="B22" s="55" t="s">
        <v>283</v>
      </c>
      <c r="C22" s="55" t="s">
        <v>442</v>
      </c>
      <c r="D22" s="6" t="s">
        <v>443</v>
      </c>
      <c r="E22" s="51">
        <v>200</v>
      </c>
      <c r="F22" s="51" t="s">
        <v>98</v>
      </c>
      <c r="G22" s="62">
        <v>200000000</v>
      </c>
    </row>
    <row r="23" spans="1:7" ht="18.5" customHeight="1" x14ac:dyDescent="0.45">
      <c r="A23" s="61">
        <v>19</v>
      </c>
      <c r="B23" s="55" t="s">
        <v>283</v>
      </c>
      <c r="C23" s="55" t="s">
        <v>444</v>
      </c>
      <c r="D23" s="51" t="s">
        <v>441</v>
      </c>
      <c r="E23" s="51" t="s">
        <v>441</v>
      </c>
      <c r="F23" s="51" t="s">
        <v>441</v>
      </c>
      <c r="G23" s="64">
        <v>145000000</v>
      </c>
    </row>
    <row r="24" spans="1:7" ht="28.5" x14ac:dyDescent="0.45">
      <c r="A24" s="61">
        <v>20</v>
      </c>
      <c r="B24" s="55" t="s">
        <v>283</v>
      </c>
      <c r="C24" s="55" t="s">
        <v>445</v>
      </c>
      <c r="D24" s="6" t="s">
        <v>446</v>
      </c>
      <c r="E24" s="51" t="s">
        <v>441</v>
      </c>
      <c r="F24" s="51" t="s">
        <v>441</v>
      </c>
      <c r="G24" s="62">
        <v>50000000</v>
      </c>
    </row>
    <row r="25" spans="1:7" ht="28.5" x14ac:dyDescent="0.45">
      <c r="A25" s="61">
        <v>23</v>
      </c>
      <c r="B25" s="55" t="s">
        <v>432</v>
      </c>
      <c r="C25" s="55" t="s">
        <v>70</v>
      </c>
      <c r="D25" s="6" t="s">
        <v>447</v>
      </c>
      <c r="E25" s="51">
        <v>10</v>
      </c>
      <c r="F25" s="51" t="s">
        <v>48</v>
      </c>
      <c r="G25" s="64">
        <v>100000000</v>
      </c>
    </row>
    <row r="26" spans="1:7" ht="42.75" x14ac:dyDescent="0.45">
      <c r="A26" s="61">
        <v>24</v>
      </c>
      <c r="B26" s="55" t="s">
        <v>283</v>
      </c>
      <c r="C26" s="66" t="s">
        <v>448</v>
      </c>
      <c r="D26" s="67" t="s">
        <v>449</v>
      </c>
      <c r="E26" s="68">
        <v>10</v>
      </c>
      <c r="F26" s="68" t="s">
        <v>48</v>
      </c>
      <c r="G26" s="64">
        <v>40000000</v>
      </c>
    </row>
    <row r="27" spans="1:7" ht="21" x14ac:dyDescent="0.45">
      <c r="A27" s="69"/>
      <c r="B27" s="58"/>
      <c r="C27" s="70" t="s">
        <v>53</v>
      </c>
      <c r="D27" s="58"/>
      <c r="E27" s="58"/>
      <c r="F27" s="60"/>
      <c r="G27" s="71">
        <f>SUM(G9:G26)</f>
        <v>1500000000</v>
      </c>
    </row>
    <row r="28" spans="1:7" x14ac:dyDescent="0.45">
      <c r="A28" s="72"/>
      <c r="B28" s="73"/>
      <c r="C28" s="73"/>
      <c r="D28" s="73"/>
      <c r="E28" s="73"/>
      <c r="F28" s="73"/>
      <c r="G28" s="73"/>
    </row>
    <row r="30" spans="1:7" x14ac:dyDescent="0.45">
      <c r="E30" s="787" t="s">
        <v>54</v>
      </c>
      <c r="F30" s="787"/>
      <c r="G30" s="787"/>
    </row>
    <row r="31" spans="1:7" x14ac:dyDescent="0.45">
      <c r="E31" s="19"/>
      <c r="F31" s="19"/>
      <c r="G31" s="19"/>
    </row>
    <row r="32" spans="1:7" x14ac:dyDescent="0.45">
      <c r="E32" s="19"/>
      <c r="F32" s="19"/>
      <c r="G32" s="19"/>
    </row>
    <row r="33" spans="5:7" x14ac:dyDescent="0.45">
      <c r="E33" s="19"/>
      <c r="F33" s="19"/>
      <c r="G33" s="19"/>
    </row>
    <row r="34" spans="5:7" x14ac:dyDescent="0.45">
      <c r="E34" s="789" t="s">
        <v>450</v>
      </c>
      <c r="F34" s="789"/>
      <c r="G34" s="789"/>
    </row>
  </sheetData>
  <autoFilter ref="A8:G27" xr:uid="{62174DB3-9ED3-4196-9081-5B05B3688453}"/>
  <mergeCells count="2">
    <mergeCell ref="E30:G30"/>
    <mergeCell ref="E34:G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AE96D-0C20-4DEC-88D4-CDADA90A2E4C}">
  <dimension ref="A1:I40"/>
  <sheetViews>
    <sheetView zoomScale="80" zoomScaleNormal="80" workbookViewId="0">
      <selection activeCell="B7" sqref="B7"/>
    </sheetView>
  </sheetViews>
  <sheetFormatPr defaultColWidth="9" defaultRowHeight="13.5" x14ac:dyDescent="0.35"/>
  <cols>
    <col min="1" max="1" width="7.1328125" style="74" customWidth="1"/>
    <col min="2" max="2" width="31.265625" style="74" customWidth="1"/>
    <col min="3" max="3" width="31.59765625" style="74" customWidth="1"/>
    <col min="4" max="4" width="41.59765625" style="74" customWidth="1"/>
    <col min="5" max="5" width="19.3984375" style="74" customWidth="1"/>
    <col min="6" max="6" width="17.3984375" style="74" customWidth="1"/>
    <col min="7" max="7" width="20.796875" style="74" customWidth="1"/>
    <col min="8" max="16384" width="9" style="74"/>
  </cols>
  <sheetData>
    <row r="1" spans="1:9" ht="17.649999999999999" x14ac:dyDescent="0.5">
      <c r="A1" s="774" t="s">
        <v>795</v>
      </c>
      <c r="B1" s="775"/>
      <c r="C1" s="775"/>
      <c r="D1" s="775"/>
      <c r="E1" s="775"/>
      <c r="F1" s="775"/>
      <c r="G1" s="775"/>
    </row>
    <row r="2" spans="1:9" ht="15" x14ac:dyDescent="0.4">
      <c r="A2" s="775" t="s">
        <v>796</v>
      </c>
      <c r="B2" s="775"/>
      <c r="C2" s="775"/>
      <c r="D2" s="775"/>
      <c r="E2" s="775"/>
      <c r="F2" s="775"/>
      <c r="G2" s="775"/>
    </row>
    <row r="3" spans="1:9" ht="15" x14ac:dyDescent="0.4">
      <c r="A3" s="775" t="s">
        <v>797</v>
      </c>
      <c r="B3" s="775"/>
      <c r="C3" s="775"/>
      <c r="D3" s="775"/>
      <c r="E3" s="775"/>
      <c r="F3" s="775"/>
      <c r="G3" s="775"/>
      <c r="I3" s="204"/>
    </row>
    <row r="4" spans="1:9" ht="13.9" thickBot="1" x14ac:dyDescent="0.4">
      <c r="A4" s="169"/>
      <c r="B4" s="169"/>
      <c r="C4" s="169"/>
      <c r="D4" s="169"/>
      <c r="E4" s="169"/>
      <c r="F4" s="169"/>
      <c r="G4" s="169"/>
    </row>
    <row r="5" spans="1:9" ht="3" customHeight="1" thickTop="1" x14ac:dyDescent="0.35">
      <c r="A5" s="766" t="s">
        <v>8</v>
      </c>
      <c r="B5" s="768" t="s">
        <v>9</v>
      </c>
      <c r="C5" s="770" t="s">
        <v>775</v>
      </c>
      <c r="D5" s="170"/>
      <c r="E5" s="770" t="s">
        <v>12</v>
      </c>
      <c r="F5" s="770" t="s">
        <v>13</v>
      </c>
      <c r="G5" s="772" t="s">
        <v>14</v>
      </c>
    </row>
    <row r="6" spans="1:9" ht="25.5" customHeight="1" thickBot="1" x14ac:dyDescent="0.4">
      <c r="A6" s="767"/>
      <c r="B6" s="769"/>
      <c r="C6" s="771"/>
      <c r="D6" s="205" t="s">
        <v>11</v>
      </c>
      <c r="E6" s="771"/>
      <c r="F6" s="771"/>
      <c r="G6" s="773"/>
    </row>
    <row r="7" spans="1:9" ht="30.4" thickTop="1" x14ac:dyDescent="0.35">
      <c r="A7" s="206">
        <v>1</v>
      </c>
      <c r="B7" s="207" t="s">
        <v>432</v>
      </c>
      <c r="C7" s="208" t="s">
        <v>798</v>
      </c>
      <c r="D7" s="209" t="s">
        <v>799</v>
      </c>
      <c r="E7" s="210">
        <v>500</v>
      </c>
      <c r="F7" s="210" t="s">
        <v>681</v>
      </c>
      <c r="G7" s="184">
        <v>150000000</v>
      </c>
      <c r="H7" s="204"/>
    </row>
    <row r="8" spans="1:9" ht="45" x14ac:dyDescent="0.35">
      <c r="A8" s="206">
        <v>2</v>
      </c>
      <c r="B8" s="207" t="s">
        <v>432</v>
      </c>
      <c r="C8" s="211" t="s">
        <v>798</v>
      </c>
      <c r="D8" s="209" t="s">
        <v>800</v>
      </c>
      <c r="E8" s="210">
        <v>180</v>
      </c>
      <c r="F8" s="210" t="s">
        <v>681</v>
      </c>
      <c r="G8" s="212">
        <v>150000000</v>
      </c>
    </row>
    <row r="9" spans="1:9" ht="30" x14ac:dyDescent="0.35">
      <c r="A9" s="213">
        <v>3</v>
      </c>
      <c r="B9" s="207" t="s">
        <v>432</v>
      </c>
      <c r="C9" s="211" t="s">
        <v>798</v>
      </c>
      <c r="D9" s="209" t="s">
        <v>801</v>
      </c>
      <c r="E9" s="210">
        <v>80</v>
      </c>
      <c r="F9" s="210" t="s">
        <v>681</v>
      </c>
      <c r="G9" s="212">
        <v>50000000</v>
      </c>
    </row>
    <row r="10" spans="1:9" ht="45" x14ac:dyDescent="0.35">
      <c r="A10" s="214">
        <v>4</v>
      </c>
      <c r="B10" s="215" t="s">
        <v>432</v>
      </c>
      <c r="C10" s="216" t="s">
        <v>70</v>
      </c>
      <c r="D10" s="209" t="s">
        <v>892</v>
      </c>
      <c r="E10" s="210">
        <v>10</v>
      </c>
      <c r="F10" s="217" t="s">
        <v>624</v>
      </c>
      <c r="G10" s="212">
        <v>100000000</v>
      </c>
    </row>
    <row r="11" spans="1:9" ht="45" x14ac:dyDescent="0.35">
      <c r="A11" s="218">
        <v>5</v>
      </c>
      <c r="B11" s="215" t="s">
        <v>432</v>
      </c>
      <c r="C11" s="216" t="s">
        <v>70</v>
      </c>
      <c r="D11" s="216" t="s">
        <v>893</v>
      </c>
      <c r="E11" s="219">
        <v>10</v>
      </c>
      <c r="F11" s="219" t="s">
        <v>802</v>
      </c>
      <c r="G11" s="212">
        <v>100000000</v>
      </c>
    </row>
    <row r="12" spans="1:9" ht="45" x14ac:dyDescent="0.35">
      <c r="A12" s="218">
        <v>6</v>
      </c>
      <c r="B12" s="215" t="s">
        <v>432</v>
      </c>
      <c r="C12" s="216" t="s">
        <v>70</v>
      </c>
      <c r="D12" s="216" t="s">
        <v>894</v>
      </c>
      <c r="E12" s="219">
        <v>10</v>
      </c>
      <c r="F12" s="219" t="s">
        <v>624</v>
      </c>
      <c r="G12" s="212">
        <v>100000000</v>
      </c>
    </row>
    <row r="13" spans="1:9" ht="15" x14ac:dyDescent="0.35">
      <c r="A13" s="218">
        <v>7</v>
      </c>
      <c r="B13" s="215" t="s">
        <v>432</v>
      </c>
      <c r="C13" s="216" t="s">
        <v>70</v>
      </c>
      <c r="D13" s="216" t="s">
        <v>895</v>
      </c>
      <c r="E13" s="217">
        <v>10</v>
      </c>
      <c r="F13" s="219" t="s">
        <v>802</v>
      </c>
      <c r="G13" s="220">
        <v>100000000</v>
      </c>
    </row>
    <row r="14" spans="1:9" ht="15" x14ac:dyDescent="0.35">
      <c r="A14" s="218">
        <v>8</v>
      </c>
      <c r="B14" s="215" t="s">
        <v>432</v>
      </c>
      <c r="C14" s="216" t="s">
        <v>70</v>
      </c>
      <c r="D14" s="216" t="s">
        <v>896</v>
      </c>
      <c r="E14" s="221">
        <v>10</v>
      </c>
      <c r="F14" s="219" t="s">
        <v>802</v>
      </c>
      <c r="G14" s="220">
        <v>100000000</v>
      </c>
    </row>
    <row r="15" spans="1:9" ht="15" x14ac:dyDescent="0.35">
      <c r="A15" s="214">
        <v>9</v>
      </c>
      <c r="B15" s="215" t="s">
        <v>432</v>
      </c>
      <c r="C15" s="216" t="s">
        <v>70</v>
      </c>
      <c r="D15" s="216" t="s">
        <v>897</v>
      </c>
      <c r="E15" s="219">
        <v>10</v>
      </c>
      <c r="F15" s="219" t="s">
        <v>802</v>
      </c>
      <c r="G15" s="220">
        <v>100000000</v>
      </c>
    </row>
    <row r="16" spans="1:9" ht="30" x14ac:dyDescent="0.4">
      <c r="A16" s="222">
        <v>10</v>
      </c>
      <c r="B16" s="215" t="s">
        <v>432</v>
      </c>
      <c r="C16" s="216" t="s">
        <v>70</v>
      </c>
      <c r="D16" s="216" t="s">
        <v>803</v>
      </c>
      <c r="E16" s="223" t="s">
        <v>804</v>
      </c>
      <c r="F16" s="221" t="s">
        <v>805</v>
      </c>
      <c r="G16" s="220">
        <v>100000000</v>
      </c>
      <c r="H16" s="204"/>
    </row>
    <row r="17" spans="1:8" ht="30" x14ac:dyDescent="0.4">
      <c r="A17" s="224">
        <v>11</v>
      </c>
      <c r="B17" s="215" t="s">
        <v>432</v>
      </c>
      <c r="C17" s="216" t="s">
        <v>70</v>
      </c>
      <c r="D17" s="216" t="s">
        <v>806</v>
      </c>
      <c r="E17" s="225" t="s">
        <v>807</v>
      </c>
      <c r="F17" s="226" t="s">
        <v>681</v>
      </c>
      <c r="G17" s="220">
        <v>100000000</v>
      </c>
      <c r="H17" s="204"/>
    </row>
    <row r="18" spans="1:8" ht="30" x14ac:dyDescent="0.35">
      <c r="A18" s="218">
        <v>12</v>
      </c>
      <c r="B18" s="227" t="s">
        <v>432</v>
      </c>
      <c r="C18" s="216" t="s">
        <v>798</v>
      </c>
      <c r="D18" s="216" t="s">
        <v>808</v>
      </c>
      <c r="E18" s="223" t="s">
        <v>809</v>
      </c>
      <c r="F18" s="221" t="s">
        <v>805</v>
      </c>
      <c r="G18" s="212">
        <v>100000000</v>
      </c>
    </row>
    <row r="19" spans="1:8" ht="30" x14ac:dyDescent="0.35">
      <c r="A19" s="218">
        <v>13</v>
      </c>
      <c r="B19" s="227" t="s">
        <v>432</v>
      </c>
      <c r="C19" s="209" t="s">
        <v>70</v>
      </c>
      <c r="D19" s="209" t="s">
        <v>810</v>
      </c>
      <c r="E19" s="228">
        <v>10</v>
      </c>
      <c r="F19" s="221" t="s">
        <v>802</v>
      </c>
      <c r="G19" s="212">
        <v>100000000</v>
      </c>
    </row>
    <row r="20" spans="1:8" ht="30" x14ac:dyDescent="0.35">
      <c r="A20" s="218">
        <v>14</v>
      </c>
      <c r="B20" s="227" t="s">
        <v>432</v>
      </c>
      <c r="C20" s="209" t="s">
        <v>70</v>
      </c>
      <c r="D20" s="209" t="s">
        <v>811</v>
      </c>
      <c r="E20" s="228">
        <v>10</v>
      </c>
      <c r="F20" s="221" t="s">
        <v>624</v>
      </c>
      <c r="G20" s="212">
        <v>100000000</v>
      </c>
    </row>
    <row r="21" spans="1:8" ht="15" x14ac:dyDescent="0.35">
      <c r="A21" s="218"/>
      <c r="B21" s="227"/>
      <c r="C21" s="209"/>
      <c r="D21" s="209"/>
      <c r="E21" s="228"/>
      <c r="F21" s="221"/>
      <c r="G21" s="212"/>
    </row>
    <row r="22" spans="1:8" ht="27" x14ac:dyDescent="0.35">
      <c r="A22" s="196">
        <v>15</v>
      </c>
      <c r="B22" s="197" t="s">
        <v>812</v>
      </c>
      <c r="C22" s="198" t="s">
        <v>813</v>
      </c>
      <c r="D22" s="198" t="s">
        <v>814</v>
      </c>
      <c r="E22" s="199">
        <v>500</v>
      </c>
      <c r="F22" s="199" t="s">
        <v>681</v>
      </c>
      <c r="G22" s="184">
        <v>200000000</v>
      </c>
    </row>
    <row r="23" spans="1:8" ht="27" x14ac:dyDescent="0.35">
      <c r="A23" s="196">
        <v>16</v>
      </c>
      <c r="B23" s="197" t="s">
        <v>812</v>
      </c>
      <c r="C23" s="198" t="s">
        <v>815</v>
      </c>
      <c r="D23" s="198" t="s">
        <v>816</v>
      </c>
      <c r="E23" s="199">
        <v>10000</v>
      </c>
      <c r="F23" s="199" t="s">
        <v>681</v>
      </c>
      <c r="G23" s="184">
        <v>200000000</v>
      </c>
    </row>
    <row r="24" spans="1:8" x14ac:dyDescent="0.35">
      <c r="A24" s="196">
        <v>17</v>
      </c>
      <c r="B24" s="229" t="s">
        <v>432</v>
      </c>
      <c r="C24" s="198" t="s">
        <v>817</v>
      </c>
      <c r="D24" s="198" t="s">
        <v>818</v>
      </c>
      <c r="E24" s="199">
        <v>500</v>
      </c>
      <c r="F24" s="199" t="s">
        <v>681</v>
      </c>
      <c r="G24" s="184">
        <v>150000000</v>
      </c>
    </row>
    <row r="25" spans="1:8" ht="32.25" customHeight="1" x14ac:dyDescent="0.4">
      <c r="A25" s="761" t="s">
        <v>53</v>
      </c>
      <c r="B25" s="762"/>
      <c r="C25" s="762"/>
      <c r="D25" s="762"/>
      <c r="E25" s="762"/>
      <c r="F25" s="763"/>
      <c r="G25" s="230">
        <f>SUM(G7:G24)</f>
        <v>2000000000</v>
      </c>
    </row>
    <row r="28" spans="1:8" x14ac:dyDescent="0.35">
      <c r="G28" s="77"/>
    </row>
    <row r="29" spans="1:8" x14ac:dyDescent="0.35">
      <c r="G29" s="77"/>
    </row>
    <row r="30" spans="1:8" x14ac:dyDescent="0.35">
      <c r="G30" s="77"/>
    </row>
    <row r="31" spans="1:8" x14ac:dyDescent="0.35">
      <c r="G31" s="77"/>
    </row>
    <row r="32" spans="1:8" x14ac:dyDescent="0.35">
      <c r="G32" s="77"/>
    </row>
    <row r="33" spans="3:7" x14ac:dyDescent="0.35">
      <c r="G33" s="77"/>
    </row>
    <row r="34" spans="3:7" x14ac:dyDescent="0.35">
      <c r="G34" s="77"/>
    </row>
    <row r="37" spans="3:7" x14ac:dyDescent="0.35">
      <c r="C37" s="201"/>
      <c r="D37" s="201"/>
      <c r="E37" s="201"/>
      <c r="F37" s="201"/>
      <c r="G37" s="202"/>
    </row>
    <row r="40" spans="3:7" x14ac:dyDescent="0.35">
      <c r="G40" s="202">
        <f>G22+G23</f>
        <v>400000000</v>
      </c>
    </row>
  </sheetData>
  <autoFilter ref="B1:B40" xr:uid="{FF8AE96D-0C20-4DEC-88D4-CDADA90A2E4C}"/>
  <mergeCells count="10">
    <mergeCell ref="A25:F25"/>
    <mergeCell ref="A1:G1"/>
    <mergeCell ref="A2:G2"/>
    <mergeCell ref="A3:G3"/>
    <mergeCell ref="A5:A6"/>
    <mergeCell ref="B5:B6"/>
    <mergeCell ref="C5:C6"/>
    <mergeCell ref="E5:E6"/>
    <mergeCell ref="F5:F6"/>
    <mergeCell ref="G5:G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6271B-FBF0-43D7-A96D-90F60CB1303B}">
  <sheetPr filterMode="1"/>
  <dimension ref="B1:H46"/>
  <sheetViews>
    <sheetView workbookViewId="0">
      <selection activeCell="D2" sqref="D2"/>
    </sheetView>
  </sheetViews>
  <sheetFormatPr defaultColWidth="9" defaultRowHeight="13.5" x14ac:dyDescent="0.35"/>
  <cols>
    <col min="1" max="1" width="6.265625" style="74" customWidth="1"/>
    <col min="2" max="2" width="3.46484375" style="77" customWidth="1"/>
    <col min="3" max="3" width="20.46484375" style="74" customWidth="1"/>
    <col min="4" max="4" width="30.1328125" style="74" customWidth="1"/>
    <col min="5" max="5" width="39.265625" style="74" customWidth="1"/>
    <col min="6" max="6" width="12.46484375" style="77" customWidth="1"/>
    <col min="7" max="7" width="12.1328125" style="74" customWidth="1"/>
    <col min="8" max="8" width="23.1328125" style="74" customWidth="1"/>
    <col min="9" max="16384" width="9" style="74"/>
  </cols>
  <sheetData>
    <row r="1" spans="2:8" ht="15" x14ac:dyDescent="0.4">
      <c r="B1" s="817" t="s">
        <v>451</v>
      </c>
      <c r="C1" s="817"/>
      <c r="D1" s="817"/>
      <c r="E1" s="817"/>
      <c r="F1" s="817"/>
      <c r="G1" s="817"/>
      <c r="H1" s="817"/>
    </row>
    <row r="2" spans="2:8" ht="13.9" x14ac:dyDescent="0.4">
      <c r="B2" s="75"/>
      <c r="C2" s="76" t="s">
        <v>1</v>
      </c>
      <c r="D2" s="76" t="s">
        <v>452</v>
      </c>
      <c r="E2" s="76"/>
      <c r="G2" s="76"/>
      <c r="H2" s="76"/>
    </row>
    <row r="3" spans="2:8" ht="13.9" x14ac:dyDescent="0.4">
      <c r="B3" s="75"/>
      <c r="C3" s="76" t="s">
        <v>270</v>
      </c>
      <c r="D3" s="76" t="s">
        <v>309</v>
      </c>
      <c r="E3" s="76"/>
      <c r="G3" s="76"/>
      <c r="H3" s="76"/>
    </row>
    <row r="4" spans="2:8" ht="13.9" x14ac:dyDescent="0.4">
      <c r="B4" s="75"/>
      <c r="C4" s="76" t="s">
        <v>5</v>
      </c>
      <c r="D4" s="76" t="s">
        <v>453</v>
      </c>
      <c r="E4" s="76"/>
      <c r="G4" s="76"/>
      <c r="H4" s="76"/>
    </row>
    <row r="5" spans="2:8" ht="13.9" x14ac:dyDescent="0.4">
      <c r="B5" s="75"/>
      <c r="C5" s="76"/>
      <c r="D5" s="76"/>
      <c r="E5" s="76"/>
      <c r="G5" s="76"/>
      <c r="H5" s="76"/>
    </row>
    <row r="6" spans="2:8" ht="13.9" x14ac:dyDescent="0.35">
      <c r="B6" s="797" t="s">
        <v>7</v>
      </c>
      <c r="C6" s="798"/>
      <c r="D6" s="798"/>
      <c r="E6" s="798"/>
      <c r="F6" s="798"/>
      <c r="G6" s="798"/>
      <c r="H6" s="799"/>
    </row>
    <row r="7" spans="2:8" ht="13.9" x14ac:dyDescent="0.35">
      <c r="B7" s="44" t="s">
        <v>8</v>
      </c>
      <c r="C7" s="44" t="s">
        <v>9</v>
      </c>
      <c r="D7" s="44" t="s">
        <v>10</v>
      </c>
      <c r="E7" s="44" t="s">
        <v>11</v>
      </c>
      <c r="F7" s="44" t="s">
        <v>12</v>
      </c>
      <c r="G7" s="44" t="s">
        <v>13</v>
      </c>
      <c r="H7" s="44" t="s">
        <v>14</v>
      </c>
    </row>
    <row r="8" spans="2:8" hidden="1" x14ac:dyDescent="0.35">
      <c r="B8" s="78">
        <v>1</v>
      </c>
      <c r="C8" s="79" t="s">
        <v>165</v>
      </c>
      <c r="D8" s="79" t="s">
        <v>256</v>
      </c>
      <c r="E8" s="79" t="s">
        <v>454</v>
      </c>
      <c r="F8" s="45">
        <v>1</v>
      </c>
      <c r="G8" s="46"/>
      <c r="H8" s="80">
        <v>40000000</v>
      </c>
    </row>
    <row r="9" spans="2:8" hidden="1" x14ac:dyDescent="0.35">
      <c r="B9" s="78">
        <v>2</v>
      </c>
      <c r="C9" s="79" t="s">
        <v>63</v>
      </c>
      <c r="D9" s="79" t="s">
        <v>455</v>
      </c>
      <c r="E9" s="79" t="s">
        <v>328</v>
      </c>
      <c r="F9" s="45">
        <v>5</v>
      </c>
      <c r="G9" s="81">
        <v>10000000</v>
      </c>
      <c r="H9" s="80">
        <v>50000000</v>
      </c>
    </row>
    <row r="10" spans="2:8" hidden="1" x14ac:dyDescent="0.35">
      <c r="B10" s="78">
        <v>3</v>
      </c>
      <c r="C10" s="79" t="s">
        <v>432</v>
      </c>
      <c r="D10" s="79" t="s">
        <v>456</v>
      </c>
      <c r="E10" s="79" t="s">
        <v>457</v>
      </c>
      <c r="F10" s="45" t="s">
        <v>458</v>
      </c>
      <c r="G10" s="81"/>
      <c r="H10" s="80">
        <v>10000000</v>
      </c>
    </row>
    <row r="11" spans="2:8" hidden="1" x14ac:dyDescent="0.35">
      <c r="B11" s="78">
        <v>4</v>
      </c>
      <c r="C11" s="79" t="s">
        <v>432</v>
      </c>
      <c r="D11" s="79" t="s">
        <v>459</v>
      </c>
      <c r="E11" s="79" t="s">
        <v>460</v>
      </c>
      <c r="F11" s="45"/>
      <c r="G11" s="46"/>
      <c r="H11" s="80">
        <v>50000000</v>
      </c>
    </row>
    <row r="12" spans="2:8" ht="25.5" hidden="1" x14ac:dyDescent="0.35">
      <c r="B12" s="78">
        <v>5</v>
      </c>
      <c r="C12" s="79" t="s">
        <v>165</v>
      </c>
      <c r="D12" s="79" t="s">
        <v>461</v>
      </c>
      <c r="E12" s="79" t="s">
        <v>462</v>
      </c>
      <c r="F12" s="45"/>
      <c r="G12" s="46"/>
      <c r="H12" s="80">
        <v>50000000</v>
      </c>
    </row>
    <row r="13" spans="2:8" ht="25.5" hidden="1" x14ac:dyDescent="0.35">
      <c r="B13" s="78">
        <v>6</v>
      </c>
      <c r="C13" s="79" t="s">
        <v>165</v>
      </c>
      <c r="D13" s="79" t="s">
        <v>256</v>
      </c>
      <c r="E13" s="79" t="s">
        <v>462</v>
      </c>
      <c r="F13" s="45"/>
      <c r="G13" s="46"/>
      <c r="H13" s="80">
        <v>40000000</v>
      </c>
    </row>
    <row r="14" spans="2:8" hidden="1" x14ac:dyDescent="0.35">
      <c r="B14" s="78">
        <v>7</v>
      </c>
      <c r="C14" s="82" t="s">
        <v>165</v>
      </c>
      <c r="D14" s="79" t="s">
        <v>256</v>
      </c>
      <c r="E14" s="79" t="s">
        <v>463</v>
      </c>
      <c r="F14" s="45"/>
      <c r="G14" s="46"/>
      <c r="H14" s="80">
        <v>40000000</v>
      </c>
    </row>
    <row r="15" spans="2:8" hidden="1" x14ac:dyDescent="0.35">
      <c r="B15" s="78">
        <v>8</v>
      </c>
      <c r="C15" s="82" t="s">
        <v>16</v>
      </c>
      <c r="D15" s="79" t="s">
        <v>464</v>
      </c>
      <c r="E15" s="79" t="s">
        <v>465</v>
      </c>
      <c r="F15" s="45"/>
      <c r="G15" s="46"/>
      <c r="H15" s="80">
        <v>75000000</v>
      </c>
    </row>
    <row r="16" spans="2:8" ht="25.5" hidden="1" x14ac:dyDescent="0.35">
      <c r="B16" s="78">
        <v>9</v>
      </c>
      <c r="C16" s="82" t="s">
        <v>43</v>
      </c>
      <c r="D16" s="79" t="s">
        <v>466</v>
      </c>
      <c r="E16" s="79" t="s">
        <v>467</v>
      </c>
      <c r="F16" s="45"/>
      <c r="G16" s="46"/>
      <c r="H16" s="80">
        <v>50000000</v>
      </c>
    </row>
    <row r="17" spans="2:8" ht="25.5" hidden="1" x14ac:dyDescent="0.35">
      <c r="B17" s="78">
        <v>10</v>
      </c>
      <c r="C17" s="82" t="s">
        <v>468</v>
      </c>
      <c r="D17" s="79" t="s">
        <v>469</v>
      </c>
      <c r="E17" s="79" t="s">
        <v>328</v>
      </c>
      <c r="F17" s="45">
        <v>30</v>
      </c>
      <c r="G17" s="81">
        <v>3000000</v>
      </c>
      <c r="H17" s="80">
        <v>90000000</v>
      </c>
    </row>
    <row r="18" spans="2:8" hidden="1" x14ac:dyDescent="0.35">
      <c r="B18" s="78">
        <v>11</v>
      </c>
      <c r="C18" s="82" t="s">
        <v>468</v>
      </c>
      <c r="D18" s="79" t="s">
        <v>470</v>
      </c>
      <c r="E18" s="79" t="s">
        <v>328</v>
      </c>
      <c r="F18" s="45">
        <v>5</v>
      </c>
      <c r="G18" s="81">
        <v>10000000</v>
      </c>
      <c r="H18" s="80">
        <v>50000000</v>
      </c>
    </row>
    <row r="19" spans="2:8" hidden="1" x14ac:dyDescent="0.35">
      <c r="B19" s="78">
        <v>12</v>
      </c>
      <c r="C19" s="82" t="s">
        <v>16</v>
      </c>
      <c r="D19" s="79" t="s">
        <v>396</v>
      </c>
      <c r="E19" s="79" t="s">
        <v>471</v>
      </c>
      <c r="F19" s="45"/>
      <c r="G19" s="46"/>
      <c r="H19" s="80">
        <v>100000000</v>
      </c>
    </row>
    <row r="20" spans="2:8" hidden="1" x14ac:dyDescent="0.35">
      <c r="B20" s="78">
        <v>13</v>
      </c>
      <c r="C20" s="79" t="s">
        <v>432</v>
      </c>
      <c r="D20" s="79" t="s">
        <v>70</v>
      </c>
      <c r="E20" s="79" t="s">
        <v>472</v>
      </c>
      <c r="F20" s="45"/>
      <c r="G20" s="46"/>
      <c r="H20" s="80">
        <v>50000000</v>
      </c>
    </row>
    <row r="21" spans="2:8" ht="25.5" hidden="1" x14ac:dyDescent="0.35">
      <c r="B21" s="78">
        <v>14</v>
      </c>
      <c r="C21" s="82" t="s">
        <v>63</v>
      </c>
      <c r="D21" s="79" t="s">
        <v>473</v>
      </c>
      <c r="E21" s="79" t="s">
        <v>474</v>
      </c>
      <c r="F21" s="45"/>
      <c r="G21" s="46"/>
      <c r="H21" s="80">
        <v>15000000</v>
      </c>
    </row>
    <row r="22" spans="2:8" hidden="1" x14ac:dyDescent="0.35">
      <c r="B22" s="78">
        <v>15</v>
      </c>
      <c r="C22" s="82" t="s">
        <v>63</v>
      </c>
      <c r="D22" s="79" t="s">
        <v>475</v>
      </c>
      <c r="E22" s="79" t="s">
        <v>476</v>
      </c>
      <c r="F22" s="45"/>
      <c r="G22" s="46"/>
      <c r="H22" s="80">
        <v>65000000</v>
      </c>
    </row>
    <row r="23" spans="2:8" hidden="1" x14ac:dyDescent="0.35">
      <c r="B23" s="78">
        <v>16</v>
      </c>
      <c r="C23" s="79" t="s">
        <v>432</v>
      </c>
      <c r="D23" s="79" t="s">
        <v>477</v>
      </c>
      <c r="E23" s="79" t="s">
        <v>478</v>
      </c>
      <c r="F23" s="45"/>
      <c r="G23" s="46"/>
      <c r="H23" s="80">
        <v>50000000</v>
      </c>
    </row>
    <row r="24" spans="2:8" hidden="1" x14ac:dyDescent="0.35">
      <c r="B24" s="78">
        <v>17</v>
      </c>
      <c r="C24" s="82" t="s">
        <v>479</v>
      </c>
      <c r="D24" s="79" t="s">
        <v>480</v>
      </c>
      <c r="E24" s="79" t="s">
        <v>478</v>
      </c>
      <c r="F24" s="45"/>
      <c r="G24" s="46"/>
      <c r="H24" s="80">
        <v>25000000</v>
      </c>
    </row>
    <row r="25" spans="2:8" ht="25.5" hidden="1" x14ac:dyDescent="0.35">
      <c r="B25" s="78">
        <v>18</v>
      </c>
      <c r="C25" s="82" t="s">
        <v>16</v>
      </c>
      <c r="D25" s="79" t="s">
        <v>17</v>
      </c>
      <c r="E25" s="79" t="s">
        <v>481</v>
      </c>
      <c r="F25" s="45"/>
      <c r="G25" s="46"/>
      <c r="H25" s="80">
        <v>200000000</v>
      </c>
    </row>
    <row r="26" spans="2:8" ht="25.5" hidden="1" x14ac:dyDescent="0.35">
      <c r="B26" s="78">
        <v>19</v>
      </c>
      <c r="C26" s="79" t="s">
        <v>432</v>
      </c>
      <c r="D26" s="79" t="s">
        <v>482</v>
      </c>
      <c r="E26" s="79" t="s">
        <v>481</v>
      </c>
      <c r="F26" s="45"/>
      <c r="G26" s="46"/>
      <c r="H26" s="80">
        <v>100000000</v>
      </c>
    </row>
    <row r="27" spans="2:8" hidden="1" x14ac:dyDescent="0.35">
      <c r="B27" s="78">
        <v>20</v>
      </c>
      <c r="C27" s="82" t="s">
        <v>483</v>
      </c>
      <c r="D27" s="79" t="s">
        <v>484</v>
      </c>
      <c r="E27" s="79"/>
      <c r="F27" s="45"/>
      <c r="G27" s="46"/>
      <c r="H27" s="80">
        <v>50000000</v>
      </c>
    </row>
    <row r="28" spans="2:8" ht="51" x14ac:dyDescent="0.35">
      <c r="B28" s="78">
        <v>21</v>
      </c>
      <c r="C28" s="82" t="s">
        <v>485</v>
      </c>
      <c r="D28" s="79" t="s">
        <v>486</v>
      </c>
      <c r="E28" s="79" t="s">
        <v>487</v>
      </c>
      <c r="F28" s="45"/>
      <c r="G28" s="46"/>
      <c r="H28" s="80">
        <v>200000000</v>
      </c>
    </row>
    <row r="29" spans="2:8" ht="27" x14ac:dyDescent="0.35">
      <c r="B29" s="78">
        <v>22</v>
      </c>
      <c r="C29" s="82" t="s">
        <v>485</v>
      </c>
      <c r="D29" s="79" t="s">
        <v>488</v>
      </c>
      <c r="E29" s="79" t="s">
        <v>487</v>
      </c>
      <c r="F29" s="45"/>
      <c r="G29" s="46"/>
      <c r="H29" s="80">
        <v>100000000</v>
      </c>
    </row>
    <row r="30" spans="2:8" ht="15" hidden="1" x14ac:dyDescent="0.35">
      <c r="B30" s="818" t="s">
        <v>53</v>
      </c>
      <c r="C30" s="819"/>
      <c r="D30" s="819"/>
      <c r="E30" s="819"/>
      <c r="F30" s="819"/>
      <c r="G30" s="820"/>
      <c r="H30" s="83">
        <f>SUM(H8:H29)</f>
        <v>1500000000</v>
      </c>
    </row>
    <row r="31" spans="2:8" x14ac:dyDescent="0.35">
      <c r="B31" s="84"/>
      <c r="C31" s="85"/>
      <c r="D31" s="85"/>
      <c r="E31" s="85"/>
      <c r="F31" s="84"/>
      <c r="G31" s="84"/>
      <c r="H31" s="84"/>
    </row>
    <row r="32" spans="2:8" ht="13.9" x14ac:dyDescent="0.35">
      <c r="B32" s="84"/>
      <c r="C32" s="86"/>
      <c r="D32" s="85"/>
      <c r="E32" s="85"/>
      <c r="F32" s="816" t="s">
        <v>54</v>
      </c>
      <c r="G32" s="816"/>
      <c r="H32" s="816"/>
    </row>
    <row r="33" spans="2:8" x14ac:dyDescent="0.35">
      <c r="B33" s="84"/>
      <c r="C33" s="813"/>
      <c r="D33" s="813"/>
      <c r="E33" s="813"/>
      <c r="F33" s="84"/>
      <c r="G33" s="85"/>
      <c r="H33" s="85"/>
    </row>
    <row r="34" spans="2:8" x14ac:dyDescent="0.35">
      <c r="B34" s="84"/>
      <c r="C34" s="813"/>
      <c r="D34" s="813"/>
      <c r="E34" s="813"/>
      <c r="F34" s="84"/>
      <c r="G34" s="85"/>
      <c r="H34" s="85"/>
    </row>
    <row r="35" spans="2:8" ht="13.9" x14ac:dyDescent="0.4">
      <c r="B35" s="84"/>
      <c r="C35" s="813"/>
      <c r="D35" s="813"/>
      <c r="E35" s="813"/>
      <c r="F35" s="814" t="s">
        <v>489</v>
      </c>
      <c r="G35" s="814"/>
      <c r="H35" s="814"/>
    </row>
    <row r="36" spans="2:8" ht="15" x14ac:dyDescent="0.35">
      <c r="B36" s="84"/>
      <c r="C36" s="815"/>
      <c r="D36" s="815"/>
      <c r="E36" s="815"/>
    </row>
    <row r="37" spans="2:8" x14ac:dyDescent="0.35">
      <c r="B37" s="84"/>
      <c r="C37" s="85"/>
      <c r="D37" s="85"/>
      <c r="E37" s="85"/>
      <c r="F37" s="84"/>
      <c r="G37" s="85"/>
      <c r="H37" s="85"/>
    </row>
    <row r="38" spans="2:8" x14ac:dyDescent="0.35">
      <c r="B38" s="87"/>
      <c r="C38" s="88"/>
      <c r="D38" s="88"/>
      <c r="E38" s="88"/>
      <c r="F38" s="87"/>
      <c r="G38" s="88"/>
      <c r="H38" s="88"/>
    </row>
    <row r="39" spans="2:8" x14ac:dyDescent="0.35">
      <c r="B39" s="87"/>
      <c r="C39" s="88"/>
      <c r="D39" s="88"/>
      <c r="E39" s="88"/>
      <c r="F39" s="816"/>
      <c r="G39" s="816"/>
      <c r="H39" s="816"/>
    </row>
    <row r="40" spans="2:8" x14ac:dyDescent="0.35">
      <c r="B40" s="87"/>
      <c r="C40" s="88"/>
      <c r="D40" s="88"/>
      <c r="E40" s="88"/>
      <c r="F40" s="87"/>
      <c r="G40" s="88"/>
      <c r="H40" s="88"/>
    </row>
    <row r="41" spans="2:8" x14ac:dyDescent="0.35">
      <c r="B41" s="87"/>
      <c r="C41" s="88"/>
      <c r="D41" s="88"/>
      <c r="E41" s="88"/>
      <c r="F41" s="87"/>
      <c r="G41" s="88"/>
      <c r="H41" s="88"/>
    </row>
    <row r="42" spans="2:8" x14ac:dyDescent="0.35">
      <c r="B42" s="87"/>
      <c r="C42" s="88"/>
      <c r="D42" s="88"/>
      <c r="E42" s="88"/>
      <c r="F42" s="87"/>
      <c r="G42" s="88"/>
      <c r="H42" s="88"/>
    </row>
    <row r="43" spans="2:8" x14ac:dyDescent="0.35">
      <c r="B43" s="87"/>
      <c r="C43" s="88"/>
      <c r="D43" s="88"/>
      <c r="E43" s="88"/>
    </row>
    <row r="44" spans="2:8" x14ac:dyDescent="0.35">
      <c r="B44" s="87"/>
      <c r="C44" s="88"/>
      <c r="D44" s="88"/>
      <c r="E44" s="88"/>
      <c r="F44" s="87"/>
      <c r="G44" s="88"/>
      <c r="H44" s="88"/>
    </row>
    <row r="45" spans="2:8" x14ac:dyDescent="0.35">
      <c r="B45" s="87"/>
      <c r="C45" s="88"/>
      <c r="D45" s="88"/>
      <c r="E45" s="88"/>
      <c r="F45" s="87"/>
      <c r="G45" s="88"/>
      <c r="H45" s="88"/>
    </row>
    <row r="46" spans="2:8" x14ac:dyDescent="0.35">
      <c r="B46" s="87"/>
      <c r="C46" s="88"/>
      <c r="D46" s="88"/>
      <c r="E46" s="88"/>
      <c r="F46" s="87"/>
      <c r="G46" s="88"/>
      <c r="H46" s="88"/>
    </row>
  </sheetData>
  <autoFilter ref="B7:H30" xr:uid="{CC2AD36C-FDB3-4021-91B7-0CB3850A08D0}">
    <filterColumn colId="1">
      <filters>
        <filter val="DINAS PERDAGANGAN"/>
      </filters>
    </filterColumn>
  </autoFilter>
  <mergeCells count="10">
    <mergeCell ref="C35:E35"/>
    <mergeCell ref="F35:H35"/>
    <mergeCell ref="C36:E36"/>
    <mergeCell ref="F39:H39"/>
    <mergeCell ref="B1:H1"/>
    <mergeCell ref="B6:H6"/>
    <mergeCell ref="B30:G30"/>
    <mergeCell ref="F32:H32"/>
    <mergeCell ref="C33:E33"/>
    <mergeCell ref="C34:E3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7EF76-F262-4765-8429-B9A361E5B577}">
  <dimension ref="A1:G41"/>
  <sheetViews>
    <sheetView workbookViewId="0">
      <selection activeCell="B27" sqref="B27"/>
    </sheetView>
  </sheetViews>
  <sheetFormatPr defaultColWidth="9" defaultRowHeight="14.25" x14ac:dyDescent="0.45"/>
  <cols>
    <col min="1" max="1" width="3.46484375" style="24" customWidth="1"/>
    <col min="2" max="2" width="20.46484375" customWidth="1"/>
    <col min="3" max="3" width="30.1328125" customWidth="1"/>
    <col min="4" max="4" width="39.265625" customWidth="1"/>
    <col min="5" max="5" width="12.46484375" customWidth="1"/>
    <col min="6" max="6" width="12.1328125" customWidth="1"/>
    <col min="7" max="7" width="25.265625" customWidth="1"/>
  </cols>
  <sheetData>
    <row r="1" spans="1:7" ht="15.75" x14ac:dyDescent="0.5">
      <c r="A1" s="777" t="s">
        <v>0</v>
      </c>
      <c r="B1" s="777"/>
      <c r="C1" s="777"/>
      <c r="D1" s="777"/>
      <c r="E1" s="777"/>
      <c r="F1" s="777"/>
      <c r="G1" s="777"/>
    </row>
    <row r="2" spans="1:7" x14ac:dyDescent="0.45">
      <c r="A2" s="1"/>
      <c r="B2" s="2" t="s">
        <v>1</v>
      </c>
      <c r="C2" s="2" t="s">
        <v>490</v>
      </c>
      <c r="D2" s="2"/>
      <c r="E2" s="2"/>
      <c r="F2" s="2"/>
      <c r="G2" s="2"/>
    </row>
    <row r="3" spans="1:7" x14ac:dyDescent="0.45">
      <c r="A3" s="1"/>
      <c r="B3" s="2" t="s">
        <v>270</v>
      </c>
      <c r="C3" s="2" t="s">
        <v>491</v>
      </c>
      <c r="D3" s="2"/>
      <c r="E3" s="2"/>
      <c r="F3" s="2"/>
      <c r="G3" s="2"/>
    </row>
    <row r="4" spans="1:7" x14ac:dyDescent="0.45">
      <c r="A4" s="1"/>
      <c r="B4" s="2" t="s">
        <v>5</v>
      </c>
      <c r="C4" s="2" t="s">
        <v>310</v>
      </c>
      <c r="D4" s="2"/>
      <c r="E4" s="2"/>
      <c r="F4" s="2"/>
      <c r="G4" s="2"/>
    </row>
    <row r="5" spans="1:7" x14ac:dyDescent="0.45">
      <c r="A5" s="1"/>
      <c r="B5" s="2"/>
      <c r="C5" s="2"/>
      <c r="D5" s="2"/>
      <c r="E5" s="2"/>
      <c r="F5" s="2"/>
      <c r="G5" s="2"/>
    </row>
    <row r="6" spans="1:7" x14ac:dyDescent="0.45">
      <c r="A6" s="778" t="s">
        <v>7</v>
      </c>
      <c r="B6" s="779"/>
      <c r="C6" s="779"/>
      <c r="D6" s="779"/>
      <c r="E6" s="779"/>
      <c r="F6" s="779"/>
      <c r="G6" s="780"/>
    </row>
    <row r="7" spans="1:7" x14ac:dyDescent="0.45">
      <c r="A7" s="3" t="s">
        <v>8</v>
      </c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14</v>
      </c>
    </row>
    <row r="8" spans="1:7" x14ac:dyDescent="0.45">
      <c r="A8" s="12">
        <v>1</v>
      </c>
      <c r="B8" s="6" t="s">
        <v>492</v>
      </c>
      <c r="C8" s="6" t="s">
        <v>493</v>
      </c>
      <c r="D8" s="6" t="s">
        <v>494</v>
      </c>
      <c r="E8" s="12"/>
      <c r="F8" s="12"/>
      <c r="G8" s="26">
        <v>150000000</v>
      </c>
    </row>
    <row r="9" spans="1:7" s="92" customFormat="1" ht="28.5" x14ac:dyDescent="0.45">
      <c r="A9" s="89">
        <v>2</v>
      </c>
      <c r="B9" s="90" t="s">
        <v>209</v>
      </c>
      <c r="C9" s="90" t="s">
        <v>495</v>
      </c>
      <c r="D9" s="90" t="s">
        <v>496</v>
      </c>
      <c r="E9" s="89"/>
      <c r="F9" s="89"/>
      <c r="G9" s="91">
        <v>30000000</v>
      </c>
    </row>
    <row r="10" spans="1:7" s="92" customFormat="1" ht="28.5" x14ac:dyDescent="0.45">
      <c r="A10" s="89">
        <v>3</v>
      </c>
      <c r="B10" s="90" t="s">
        <v>312</v>
      </c>
      <c r="C10" s="90" t="s">
        <v>497</v>
      </c>
      <c r="D10" s="90" t="s">
        <v>498</v>
      </c>
      <c r="E10" s="89"/>
      <c r="F10" s="89"/>
      <c r="G10" s="91">
        <v>25000000</v>
      </c>
    </row>
    <row r="11" spans="1:7" s="92" customFormat="1" ht="28.5" x14ac:dyDescent="0.45">
      <c r="A11" s="89">
        <v>4</v>
      </c>
      <c r="B11" s="90" t="s">
        <v>165</v>
      </c>
      <c r="C11" s="90" t="s">
        <v>499</v>
      </c>
      <c r="D11" s="90" t="s">
        <v>500</v>
      </c>
      <c r="E11" s="89"/>
      <c r="F11" s="89"/>
      <c r="G11" s="91">
        <v>40000000</v>
      </c>
    </row>
    <row r="12" spans="1:7" s="92" customFormat="1" x14ac:dyDescent="0.45">
      <c r="A12" s="89">
        <v>5</v>
      </c>
      <c r="B12" s="90" t="s">
        <v>312</v>
      </c>
      <c r="C12" s="90" t="s">
        <v>501</v>
      </c>
      <c r="D12" s="90" t="s">
        <v>502</v>
      </c>
      <c r="E12" s="89"/>
      <c r="F12" s="89"/>
      <c r="G12" s="91">
        <v>150000000</v>
      </c>
    </row>
    <row r="13" spans="1:7" x14ac:dyDescent="0.45">
      <c r="A13" s="12">
        <v>6</v>
      </c>
      <c r="B13" s="6" t="s">
        <v>492</v>
      </c>
      <c r="C13" s="6" t="s">
        <v>503</v>
      </c>
      <c r="D13" s="6" t="s">
        <v>504</v>
      </c>
      <c r="E13" s="12"/>
      <c r="F13" s="12"/>
      <c r="G13" s="26">
        <v>150000000</v>
      </c>
    </row>
    <row r="14" spans="1:7" ht="28.5" x14ac:dyDescent="0.45">
      <c r="A14" s="12">
        <v>7</v>
      </c>
      <c r="B14" s="6" t="s">
        <v>492</v>
      </c>
      <c r="C14" s="6" t="s">
        <v>17</v>
      </c>
      <c r="D14" s="6" t="s">
        <v>505</v>
      </c>
      <c r="E14" s="12"/>
      <c r="F14" s="12"/>
      <c r="G14" s="26">
        <v>150000000</v>
      </c>
    </row>
    <row r="15" spans="1:7" x14ac:dyDescent="0.45">
      <c r="A15" s="12">
        <v>8</v>
      </c>
      <c r="B15" s="6" t="s">
        <v>16</v>
      </c>
      <c r="C15" s="6" t="s">
        <v>503</v>
      </c>
      <c r="D15" s="6" t="s">
        <v>506</v>
      </c>
      <c r="E15" s="12"/>
      <c r="F15" s="12"/>
      <c r="G15" s="26">
        <v>150000000</v>
      </c>
    </row>
    <row r="16" spans="1:7" s="92" customFormat="1" x14ac:dyDescent="0.45">
      <c r="A16" s="89">
        <v>9</v>
      </c>
      <c r="B16" s="93" t="s">
        <v>209</v>
      </c>
      <c r="C16" s="90" t="s">
        <v>507</v>
      </c>
      <c r="D16" s="90" t="s">
        <v>508</v>
      </c>
      <c r="E16" s="89"/>
      <c r="F16" s="89"/>
      <c r="G16" s="91">
        <v>30000000</v>
      </c>
    </row>
    <row r="17" spans="1:7" s="92" customFormat="1" x14ac:dyDescent="0.45">
      <c r="A17" s="89">
        <v>10</v>
      </c>
      <c r="B17" s="93" t="s">
        <v>209</v>
      </c>
      <c r="C17" s="90" t="s">
        <v>509</v>
      </c>
      <c r="D17" s="90" t="s">
        <v>500</v>
      </c>
      <c r="E17" s="89"/>
      <c r="F17" s="89"/>
      <c r="G17" s="91">
        <v>15000000</v>
      </c>
    </row>
    <row r="18" spans="1:7" x14ac:dyDescent="0.45">
      <c r="A18" s="12">
        <v>11</v>
      </c>
      <c r="B18" s="6" t="s">
        <v>510</v>
      </c>
      <c r="C18" s="6" t="s">
        <v>511</v>
      </c>
      <c r="D18" s="6" t="s">
        <v>500</v>
      </c>
      <c r="E18" s="12"/>
      <c r="F18" s="12"/>
      <c r="G18" s="26">
        <v>75000000</v>
      </c>
    </row>
    <row r="19" spans="1:7" x14ac:dyDescent="0.45">
      <c r="A19" s="12">
        <v>12</v>
      </c>
      <c r="B19" s="6" t="s">
        <v>492</v>
      </c>
      <c r="C19" s="6" t="s">
        <v>503</v>
      </c>
      <c r="D19" s="6" t="s">
        <v>512</v>
      </c>
      <c r="E19" s="12"/>
      <c r="F19" s="12"/>
      <c r="G19" s="26">
        <v>100000000</v>
      </c>
    </row>
    <row r="20" spans="1:7" s="92" customFormat="1" x14ac:dyDescent="0.45">
      <c r="A20" s="89">
        <v>13</v>
      </c>
      <c r="B20" s="93" t="s">
        <v>312</v>
      </c>
      <c r="C20" s="90" t="s">
        <v>513</v>
      </c>
      <c r="D20" s="90" t="s">
        <v>514</v>
      </c>
      <c r="E20" s="89"/>
      <c r="F20" s="89"/>
      <c r="G20" s="91">
        <v>60000000</v>
      </c>
    </row>
    <row r="21" spans="1:7" x14ac:dyDescent="0.45">
      <c r="A21" s="12">
        <v>14</v>
      </c>
      <c r="B21" s="6" t="s">
        <v>492</v>
      </c>
      <c r="C21" s="6" t="s">
        <v>515</v>
      </c>
      <c r="D21" s="6" t="s">
        <v>516</v>
      </c>
      <c r="E21" s="12"/>
      <c r="F21" s="12"/>
      <c r="G21" s="26">
        <v>150000000</v>
      </c>
    </row>
    <row r="22" spans="1:7" s="92" customFormat="1" x14ac:dyDescent="0.45">
      <c r="A22" s="89">
        <v>15</v>
      </c>
      <c r="B22" s="283" t="s">
        <v>483</v>
      </c>
      <c r="C22" s="90" t="s">
        <v>517</v>
      </c>
      <c r="D22" s="90" t="s">
        <v>518</v>
      </c>
      <c r="E22" s="89"/>
      <c r="F22" s="89"/>
      <c r="G22" s="91">
        <v>50000000</v>
      </c>
    </row>
    <row r="23" spans="1:7" s="92" customFormat="1" x14ac:dyDescent="0.45">
      <c r="A23" s="89">
        <v>16</v>
      </c>
      <c r="B23" s="93" t="s">
        <v>519</v>
      </c>
      <c r="C23" s="90" t="s">
        <v>520</v>
      </c>
      <c r="D23" s="90" t="s">
        <v>500</v>
      </c>
      <c r="E23" s="89"/>
      <c r="F23" s="89"/>
      <c r="G23" s="91">
        <v>50000000</v>
      </c>
    </row>
    <row r="24" spans="1:7" x14ac:dyDescent="0.45">
      <c r="A24" s="12">
        <v>17</v>
      </c>
      <c r="B24" s="6" t="s">
        <v>492</v>
      </c>
      <c r="C24" s="6" t="s">
        <v>521</v>
      </c>
      <c r="D24" s="6" t="s">
        <v>500</v>
      </c>
      <c r="E24" s="12"/>
      <c r="F24" s="12"/>
      <c r="G24" s="26">
        <v>125000000</v>
      </c>
    </row>
    <row r="25" spans="1:7" ht="15.75" x14ac:dyDescent="0.45">
      <c r="A25" s="761" t="s">
        <v>53</v>
      </c>
      <c r="B25" s="762"/>
      <c r="C25" s="762"/>
      <c r="D25" s="762"/>
      <c r="E25" s="762"/>
      <c r="F25" s="763"/>
      <c r="G25" s="32">
        <f>SUM(G8:G24)</f>
        <v>1500000000</v>
      </c>
    </row>
    <row r="26" spans="1:7" x14ac:dyDescent="0.45">
      <c r="A26" s="18"/>
      <c r="B26" s="19"/>
      <c r="C26" s="19"/>
      <c r="D26" s="19"/>
      <c r="E26" s="19"/>
      <c r="F26" s="18"/>
      <c r="G26" s="18"/>
    </row>
    <row r="27" spans="1:7" x14ac:dyDescent="0.45">
      <c r="A27" s="18"/>
      <c r="B27" s="20"/>
      <c r="C27" s="19"/>
      <c r="D27" s="19"/>
      <c r="E27" s="787" t="s">
        <v>54</v>
      </c>
      <c r="F27" s="787"/>
      <c r="G27" s="787"/>
    </row>
    <row r="28" spans="1:7" x14ac:dyDescent="0.45">
      <c r="A28" s="18"/>
      <c r="B28" s="790"/>
      <c r="C28" s="790"/>
      <c r="D28" s="790"/>
      <c r="E28" s="19"/>
      <c r="F28" s="19"/>
      <c r="G28" s="19"/>
    </row>
    <row r="29" spans="1:7" x14ac:dyDescent="0.45">
      <c r="A29" s="18"/>
      <c r="B29" s="790"/>
      <c r="C29" s="790"/>
      <c r="D29" s="790"/>
      <c r="E29" s="19"/>
      <c r="F29" s="19"/>
      <c r="G29" s="19"/>
    </row>
    <row r="30" spans="1:7" x14ac:dyDescent="0.45">
      <c r="A30" s="18"/>
      <c r="B30" s="790"/>
      <c r="C30" s="790"/>
      <c r="D30" s="790"/>
      <c r="E30" s="789" t="s">
        <v>522</v>
      </c>
      <c r="F30" s="789"/>
      <c r="G30" s="789"/>
    </row>
    <row r="31" spans="1:7" ht="15.75" x14ac:dyDescent="0.45">
      <c r="A31" s="18"/>
      <c r="B31" s="791"/>
      <c r="C31" s="791"/>
      <c r="D31" s="791"/>
    </row>
    <row r="32" spans="1:7" x14ac:dyDescent="0.45">
      <c r="A32" s="18"/>
      <c r="B32" s="19"/>
      <c r="C32" s="19"/>
      <c r="D32" s="19"/>
      <c r="E32" s="19"/>
      <c r="F32" s="19"/>
      <c r="G32" s="19"/>
    </row>
    <row r="33" spans="1:7" x14ac:dyDescent="0.45">
      <c r="A33" s="22"/>
      <c r="B33" s="23"/>
      <c r="C33" s="23"/>
      <c r="D33" s="23"/>
      <c r="E33" s="23"/>
      <c r="F33" s="23"/>
      <c r="G33" s="23"/>
    </row>
    <row r="34" spans="1:7" x14ac:dyDescent="0.45">
      <c r="A34" s="22"/>
      <c r="B34" s="23"/>
      <c r="C34" s="23"/>
      <c r="D34" s="23"/>
      <c r="E34" s="787"/>
      <c r="F34" s="787"/>
      <c r="G34" s="787"/>
    </row>
    <row r="35" spans="1:7" x14ac:dyDescent="0.45">
      <c r="A35" s="22"/>
      <c r="B35" s="23"/>
      <c r="C35" s="23"/>
      <c r="D35" s="23"/>
      <c r="E35" s="23"/>
      <c r="F35" s="23"/>
      <c r="G35" s="23"/>
    </row>
    <row r="36" spans="1:7" x14ac:dyDescent="0.45">
      <c r="A36" s="22"/>
      <c r="B36" s="23"/>
      <c r="C36" s="23"/>
      <c r="D36" s="23"/>
      <c r="E36" s="23"/>
      <c r="F36" s="23"/>
      <c r="G36" s="23"/>
    </row>
    <row r="37" spans="1:7" x14ac:dyDescent="0.45">
      <c r="A37" s="22"/>
      <c r="B37" s="23"/>
      <c r="C37" s="23"/>
      <c r="D37" s="23"/>
      <c r="E37" s="23"/>
      <c r="F37" s="23"/>
      <c r="G37" s="23"/>
    </row>
    <row r="38" spans="1:7" x14ac:dyDescent="0.45">
      <c r="A38" s="22"/>
      <c r="B38" s="23"/>
      <c r="C38" s="23"/>
      <c r="D38" s="23"/>
    </row>
    <row r="39" spans="1:7" x14ac:dyDescent="0.45">
      <c r="A39" s="22"/>
      <c r="B39" s="23"/>
      <c r="C39" s="23"/>
      <c r="D39" s="23"/>
      <c r="E39" s="23"/>
      <c r="F39" s="23"/>
      <c r="G39" s="23"/>
    </row>
    <row r="40" spans="1:7" x14ac:dyDescent="0.45">
      <c r="A40" s="22"/>
      <c r="B40" s="23"/>
      <c r="C40" s="23"/>
      <c r="D40" s="23"/>
      <c r="E40" s="23"/>
      <c r="F40" s="23"/>
      <c r="G40" s="23"/>
    </row>
    <row r="41" spans="1:7" x14ac:dyDescent="0.45">
      <c r="A41" s="22"/>
      <c r="B41" s="23"/>
      <c r="C41" s="23"/>
      <c r="D41" s="23"/>
      <c r="E41" s="23"/>
      <c r="F41" s="23"/>
      <c r="G41" s="23"/>
    </row>
  </sheetData>
  <autoFilter ref="A7:G25" xr:uid="{EA8882DE-BE53-4F10-BC4B-B83D66215C68}"/>
  <mergeCells count="10">
    <mergeCell ref="B30:D30"/>
    <mergeCell ref="E30:G30"/>
    <mergeCell ref="B31:D31"/>
    <mergeCell ref="E34:G34"/>
    <mergeCell ref="A1:G1"/>
    <mergeCell ref="A6:G6"/>
    <mergeCell ref="A25:F25"/>
    <mergeCell ref="E27:G27"/>
    <mergeCell ref="B28:D28"/>
    <mergeCell ref="B29:D2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3AF1-ABC2-47DB-A778-66695875C929}">
  <dimension ref="B1:S42"/>
  <sheetViews>
    <sheetView topLeftCell="A12" workbookViewId="0">
      <selection activeCell="H6" sqref="H6:H18"/>
    </sheetView>
  </sheetViews>
  <sheetFormatPr defaultColWidth="9" defaultRowHeight="14.25" x14ac:dyDescent="0.45"/>
  <cols>
    <col min="1" max="1" width="1.1328125" style="33" customWidth="1"/>
    <col min="2" max="2" width="4.59765625" style="39" bestFit="1" customWidth="1"/>
    <col min="3" max="3" width="14.73046875" style="33" customWidth="1"/>
    <col min="4" max="4" width="22.59765625" style="33" customWidth="1"/>
    <col min="5" max="5" width="23.59765625" style="33" customWidth="1"/>
    <col min="6" max="6" width="9" style="33" bestFit="1"/>
    <col min="7" max="7" width="8.59765625" style="33" bestFit="1" customWidth="1"/>
    <col min="8" max="8" width="22.796875" style="33" bestFit="1" customWidth="1"/>
    <col min="9" max="9" width="1.265625" style="33" customWidth="1"/>
    <col min="10" max="16384" width="9" style="33"/>
  </cols>
  <sheetData>
    <row r="1" spans="2:19" x14ac:dyDescent="0.45">
      <c r="B1" s="821" t="s">
        <v>523</v>
      </c>
      <c r="C1" s="821"/>
      <c r="D1" s="822"/>
      <c r="E1" s="822"/>
      <c r="F1" s="822"/>
      <c r="G1" s="822"/>
      <c r="H1" s="822"/>
    </row>
    <row r="2" spans="2:19" x14ac:dyDescent="0.45">
      <c r="B2" s="94"/>
      <c r="C2" s="34"/>
      <c r="D2" s="34"/>
      <c r="E2" s="34"/>
      <c r="F2" s="34"/>
      <c r="G2" s="34"/>
      <c r="H2" s="34"/>
    </row>
    <row r="3" spans="2:19" ht="26.25" customHeight="1" x14ac:dyDescent="0.45">
      <c r="B3" s="778" t="s">
        <v>524</v>
      </c>
      <c r="C3" s="779"/>
      <c r="D3" s="779"/>
      <c r="E3" s="779"/>
      <c r="F3" s="779"/>
      <c r="G3" s="779"/>
      <c r="H3" s="780"/>
      <c r="M3" s="778" t="s">
        <v>550</v>
      </c>
      <c r="N3" s="779"/>
      <c r="O3" s="779"/>
      <c r="P3" s="779"/>
      <c r="Q3" s="779"/>
      <c r="R3" s="779"/>
      <c r="S3" s="780"/>
    </row>
    <row r="4" spans="2:19" x14ac:dyDescent="0.45">
      <c r="B4" s="94"/>
      <c r="C4" s="34"/>
      <c r="D4" s="34"/>
      <c r="E4" s="34"/>
      <c r="F4" s="34"/>
      <c r="G4" s="34"/>
      <c r="H4" s="34"/>
      <c r="M4" s="94"/>
      <c r="N4" s="34"/>
      <c r="O4" s="34"/>
      <c r="P4" s="34"/>
      <c r="Q4" s="34"/>
      <c r="R4" s="34"/>
      <c r="S4" s="34"/>
    </row>
    <row r="5" spans="2:19" x14ac:dyDescent="0.45">
      <c r="B5" s="3" t="s">
        <v>273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3" t="s">
        <v>274</v>
      </c>
      <c r="M5" s="3" t="s">
        <v>273</v>
      </c>
      <c r="N5" s="3" t="s">
        <v>9</v>
      </c>
      <c r="O5" s="3" t="s">
        <v>10</v>
      </c>
      <c r="P5" s="3" t="s">
        <v>11</v>
      </c>
      <c r="Q5" s="3" t="s">
        <v>12</v>
      </c>
      <c r="R5" s="3" t="s">
        <v>13</v>
      </c>
      <c r="S5" s="3" t="s">
        <v>274</v>
      </c>
    </row>
    <row r="6" spans="2:19" ht="58.5" customHeight="1" x14ac:dyDescent="0.45">
      <c r="B6" s="4">
        <v>1</v>
      </c>
      <c r="C6" s="5" t="s">
        <v>525</v>
      </c>
      <c r="D6" s="95" t="s">
        <v>526</v>
      </c>
      <c r="E6" s="5" t="s">
        <v>527</v>
      </c>
      <c r="F6" s="96">
        <v>1120</v>
      </c>
      <c r="G6" s="4" t="s">
        <v>301</v>
      </c>
      <c r="H6" s="35">
        <v>200000000</v>
      </c>
      <c r="M6" s="4">
        <v>1</v>
      </c>
      <c r="N6" s="5" t="s">
        <v>525</v>
      </c>
      <c r="O6" s="95" t="s">
        <v>551</v>
      </c>
      <c r="P6" s="95" t="s">
        <v>552</v>
      </c>
      <c r="Q6" s="4">
        <v>1</v>
      </c>
      <c r="R6" s="4" t="s">
        <v>278</v>
      </c>
      <c r="S6" s="35">
        <f>50*175000+22000000+1000000</f>
        <v>31750000</v>
      </c>
    </row>
    <row r="7" spans="2:19" ht="58.5" customHeight="1" x14ac:dyDescent="0.45">
      <c r="B7" s="4">
        <v>2</v>
      </c>
      <c r="C7" s="5" t="s">
        <v>525</v>
      </c>
      <c r="D7" s="95" t="s">
        <v>528</v>
      </c>
      <c r="E7" s="5" t="s">
        <v>529</v>
      </c>
      <c r="F7" s="4">
        <v>350</v>
      </c>
      <c r="G7" s="4" t="s">
        <v>301</v>
      </c>
      <c r="H7" s="35">
        <v>100000000</v>
      </c>
      <c r="M7" s="4">
        <v>2</v>
      </c>
      <c r="N7" s="5" t="s">
        <v>525</v>
      </c>
      <c r="O7" s="95" t="s">
        <v>553</v>
      </c>
      <c r="P7" s="95" t="s">
        <v>554</v>
      </c>
      <c r="Q7" s="4">
        <v>1</v>
      </c>
      <c r="R7" s="4" t="s">
        <v>278</v>
      </c>
      <c r="S7" s="35">
        <v>23000000</v>
      </c>
    </row>
    <row r="8" spans="2:19" s="100" customFormat="1" ht="48" customHeight="1" x14ac:dyDescent="0.45">
      <c r="B8" s="4">
        <v>3</v>
      </c>
      <c r="C8" s="97" t="s">
        <v>292</v>
      </c>
      <c r="D8" s="97" t="s">
        <v>530</v>
      </c>
      <c r="E8" s="97" t="s">
        <v>531</v>
      </c>
      <c r="F8" s="98">
        <v>1</v>
      </c>
      <c r="G8" s="98" t="s">
        <v>278</v>
      </c>
      <c r="H8" s="99">
        <v>50000000</v>
      </c>
      <c r="M8" s="4">
        <v>3</v>
      </c>
      <c r="N8" s="97" t="s">
        <v>165</v>
      </c>
      <c r="O8" s="97" t="s">
        <v>555</v>
      </c>
      <c r="P8" s="97" t="s">
        <v>531</v>
      </c>
      <c r="Q8" s="98">
        <v>1</v>
      </c>
      <c r="R8" s="98" t="s">
        <v>278</v>
      </c>
      <c r="S8" s="107">
        <v>15000000</v>
      </c>
    </row>
    <row r="9" spans="2:19" s="101" customFormat="1" ht="60.75" customHeight="1" x14ac:dyDescent="0.45">
      <c r="B9" s="4">
        <v>4</v>
      </c>
      <c r="C9" s="5" t="s">
        <v>525</v>
      </c>
      <c r="D9" s="95" t="s">
        <v>528</v>
      </c>
      <c r="E9" s="95" t="s">
        <v>532</v>
      </c>
      <c r="F9" s="4">
        <v>200</v>
      </c>
      <c r="G9" s="4" t="s">
        <v>301</v>
      </c>
      <c r="H9" s="35">
        <v>150000000</v>
      </c>
      <c r="M9" s="4">
        <v>4</v>
      </c>
      <c r="N9" s="5" t="s">
        <v>525</v>
      </c>
      <c r="O9" s="95" t="s">
        <v>551</v>
      </c>
      <c r="P9" s="95" t="s">
        <v>556</v>
      </c>
      <c r="Q9" s="4">
        <v>1</v>
      </c>
      <c r="R9" s="4" t="s">
        <v>278</v>
      </c>
      <c r="S9" s="35">
        <f>50*175000+22000000+1000000</f>
        <v>31750000</v>
      </c>
    </row>
    <row r="10" spans="2:19" ht="85.5" x14ac:dyDescent="0.45">
      <c r="B10" s="4">
        <v>5</v>
      </c>
      <c r="C10" s="95" t="s">
        <v>533</v>
      </c>
      <c r="D10" s="95" t="s">
        <v>284</v>
      </c>
      <c r="E10" s="95" t="s">
        <v>534</v>
      </c>
      <c r="F10" s="4">
        <v>100</v>
      </c>
      <c r="G10" s="102" t="s">
        <v>301</v>
      </c>
      <c r="H10" s="36">
        <v>100000000</v>
      </c>
      <c r="M10" s="4">
        <v>5</v>
      </c>
      <c r="N10" s="5" t="s">
        <v>525</v>
      </c>
      <c r="O10" s="95" t="s">
        <v>551</v>
      </c>
      <c r="P10" s="95" t="s">
        <v>557</v>
      </c>
      <c r="Q10" s="4">
        <v>1</v>
      </c>
      <c r="R10" s="4" t="s">
        <v>278</v>
      </c>
      <c r="S10" s="35">
        <f>50*175000+22000000+1000000</f>
        <v>31750000</v>
      </c>
    </row>
    <row r="11" spans="2:19" ht="45" customHeight="1" x14ac:dyDescent="0.45">
      <c r="B11" s="4">
        <v>6</v>
      </c>
      <c r="C11" s="95" t="s">
        <v>535</v>
      </c>
      <c r="D11" s="95" t="s">
        <v>536</v>
      </c>
      <c r="E11" s="95" t="s">
        <v>537</v>
      </c>
      <c r="F11" s="4">
        <f>(15*12)+(4*15)</f>
        <v>240</v>
      </c>
      <c r="G11" s="102" t="s">
        <v>301</v>
      </c>
      <c r="H11" s="36">
        <v>150000000</v>
      </c>
      <c r="M11" s="4">
        <v>6</v>
      </c>
      <c r="N11" s="95" t="s">
        <v>165</v>
      </c>
      <c r="O11" s="95" t="s">
        <v>558</v>
      </c>
      <c r="P11" s="95" t="s">
        <v>559</v>
      </c>
      <c r="Q11" s="4">
        <v>1</v>
      </c>
      <c r="R11" s="102" t="s">
        <v>560</v>
      </c>
      <c r="S11" s="108">
        <v>45000000</v>
      </c>
    </row>
    <row r="12" spans="2:19" ht="114" x14ac:dyDescent="0.45">
      <c r="B12" s="4">
        <v>7</v>
      </c>
      <c r="C12" s="95" t="s">
        <v>292</v>
      </c>
      <c r="D12" s="95" t="s">
        <v>538</v>
      </c>
      <c r="E12" s="95" t="s">
        <v>539</v>
      </c>
      <c r="F12" s="4">
        <v>200</v>
      </c>
      <c r="G12" s="4" t="s">
        <v>301</v>
      </c>
      <c r="H12" s="36">
        <v>100000000</v>
      </c>
      <c r="M12" s="4">
        <v>7</v>
      </c>
      <c r="N12" s="5" t="s">
        <v>525</v>
      </c>
      <c r="O12" s="95" t="s">
        <v>551</v>
      </c>
      <c r="P12" s="95" t="s">
        <v>561</v>
      </c>
      <c r="Q12" s="4">
        <v>1</v>
      </c>
      <c r="R12" s="4" t="s">
        <v>278</v>
      </c>
      <c r="S12" s="35">
        <f>50*175000+22000000+1000000</f>
        <v>31750000</v>
      </c>
    </row>
    <row r="13" spans="2:19" ht="85.5" x14ac:dyDescent="0.45">
      <c r="B13" s="4">
        <v>8</v>
      </c>
      <c r="C13" s="5" t="s">
        <v>525</v>
      </c>
      <c r="D13" s="95" t="s">
        <v>540</v>
      </c>
      <c r="E13" s="95" t="s">
        <v>541</v>
      </c>
      <c r="F13" s="4">
        <f>60*8</f>
        <v>480</v>
      </c>
      <c r="G13" s="102" t="s">
        <v>301</v>
      </c>
      <c r="H13" s="36">
        <v>150000000</v>
      </c>
      <c r="M13" s="4">
        <v>8</v>
      </c>
      <c r="N13" s="95" t="s">
        <v>165</v>
      </c>
      <c r="O13" s="95" t="s">
        <v>558</v>
      </c>
      <c r="P13" s="95" t="s">
        <v>562</v>
      </c>
      <c r="Q13" s="4">
        <v>1</v>
      </c>
      <c r="R13" s="102" t="s">
        <v>560</v>
      </c>
      <c r="S13" s="108">
        <v>45000000</v>
      </c>
    </row>
    <row r="14" spans="2:19" ht="57" x14ac:dyDescent="0.45">
      <c r="B14" s="4">
        <v>9</v>
      </c>
      <c r="C14" s="95" t="s">
        <v>533</v>
      </c>
      <c r="D14" s="95" t="s">
        <v>542</v>
      </c>
      <c r="E14" s="95" t="s">
        <v>543</v>
      </c>
      <c r="F14" s="4">
        <v>700</v>
      </c>
      <c r="G14" s="102" t="s">
        <v>286</v>
      </c>
      <c r="H14" s="36">
        <v>100000000</v>
      </c>
      <c r="M14" s="4">
        <v>9</v>
      </c>
      <c r="N14" s="97" t="s">
        <v>287</v>
      </c>
      <c r="O14" s="97" t="s">
        <v>563</v>
      </c>
      <c r="P14" s="97" t="s">
        <v>564</v>
      </c>
      <c r="Q14" s="98">
        <v>1</v>
      </c>
      <c r="R14" s="98" t="s">
        <v>278</v>
      </c>
      <c r="S14" s="109">
        <v>50000000</v>
      </c>
    </row>
    <row r="15" spans="2:19" ht="28.5" x14ac:dyDescent="0.45">
      <c r="B15" s="4">
        <v>10</v>
      </c>
      <c r="C15" s="95" t="s">
        <v>533</v>
      </c>
      <c r="D15" s="95" t="s">
        <v>544</v>
      </c>
      <c r="E15" s="95" t="s">
        <v>545</v>
      </c>
      <c r="F15" s="4">
        <v>500</v>
      </c>
      <c r="G15" s="102" t="s">
        <v>286</v>
      </c>
      <c r="H15" s="36">
        <v>100000000</v>
      </c>
      <c r="M15" s="4">
        <v>10</v>
      </c>
      <c r="N15" s="95" t="s">
        <v>109</v>
      </c>
      <c r="O15" s="95" t="s">
        <v>565</v>
      </c>
      <c r="P15" s="95" t="s">
        <v>566</v>
      </c>
      <c r="Q15" s="4">
        <v>1</v>
      </c>
      <c r="R15" s="102" t="s">
        <v>278</v>
      </c>
      <c r="S15" s="108">
        <v>200000000</v>
      </c>
    </row>
    <row r="16" spans="2:19" ht="99.75" x14ac:dyDescent="0.45">
      <c r="B16" s="4"/>
      <c r="C16" s="95"/>
      <c r="D16" s="95"/>
      <c r="E16" s="95"/>
      <c r="F16" s="4"/>
      <c r="G16" s="102"/>
      <c r="H16" s="36"/>
      <c r="M16" s="4">
        <v>11</v>
      </c>
      <c r="N16" s="95" t="s">
        <v>165</v>
      </c>
      <c r="O16" s="95" t="s">
        <v>558</v>
      </c>
      <c r="P16" s="95" t="s">
        <v>567</v>
      </c>
      <c r="Q16" s="4">
        <v>1</v>
      </c>
      <c r="R16" s="102" t="s">
        <v>560</v>
      </c>
      <c r="S16" s="108">
        <v>45000000</v>
      </c>
    </row>
    <row r="17" spans="2:19" ht="128.25" x14ac:dyDescent="0.45">
      <c r="B17" s="4">
        <v>11</v>
      </c>
      <c r="C17" s="95" t="s">
        <v>533</v>
      </c>
      <c r="D17" s="95" t="s">
        <v>546</v>
      </c>
      <c r="E17" s="95" t="s">
        <v>547</v>
      </c>
      <c r="F17" s="4">
        <v>100</v>
      </c>
      <c r="G17" s="4" t="s">
        <v>286</v>
      </c>
      <c r="H17" s="36">
        <v>100000000</v>
      </c>
      <c r="M17" s="4">
        <v>12</v>
      </c>
      <c r="N17" s="95" t="s">
        <v>109</v>
      </c>
      <c r="O17" s="95" t="s">
        <v>568</v>
      </c>
      <c r="P17" s="95" t="s">
        <v>569</v>
      </c>
      <c r="Q17" s="4">
        <v>1</v>
      </c>
      <c r="R17" s="102" t="s">
        <v>278</v>
      </c>
      <c r="S17" s="35">
        <v>50000000</v>
      </c>
    </row>
    <row r="18" spans="2:19" ht="57" x14ac:dyDescent="0.45">
      <c r="B18" s="4">
        <v>12</v>
      </c>
      <c r="C18" s="97" t="s">
        <v>127</v>
      </c>
      <c r="D18" s="97" t="s">
        <v>284</v>
      </c>
      <c r="E18" s="97" t="s">
        <v>548</v>
      </c>
      <c r="F18" s="98">
        <v>250</v>
      </c>
      <c r="G18" s="98" t="s">
        <v>286</v>
      </c>
      <c r="H18" s="99">
        <v>200000000</v>
      </c>
      <c r="M18" s="4"/>
      <c r="N18" s="5"/>
      <c r="O18" s="5"/>
      <c r="P18" s="5"/>
      <c r="Q18" s="4"/>
      <c r="R18" s="4"/>
      <c r="S18" s="108"/>
    </row>
    <row r="19" spans="2:19" x14ac:dyDescent="0.45">
      <c r="B19" s="4"/>
      <c r="C19" s="5"/>
      <c r="D19" s="5"/>
      <c r="E19" s="5"/>
      <c r="F19" s="4"/>
      <c r="G19" s="4"/>
      <c r="H19" s="35"/>
      <c r="M19" s="37"/>
      <c r="N19" s="38"/>
      <c r="O19" s="38"/>
      <c r="P19" s="38"/>
      <c r="Q19" s="38"/>
      <c r="R19" s="38"/>
      <c r="S19" s="110">
        <f>SUM(S6:S18)</f>
        <v>600000000</v>
      </c>
    </row>
    <row r="20" spans="2:19" ht="31.5" customHeight="1" x14ac:dyDescent="0.45">
      <c r="B20" s="761" t="s">
        <v>53</v>
      </c>
      <c r="C20" s="762"/>
      <c r="D20" s="762"/>
      <c r="E20" s="762"/>
      <c r="F20" s="762"/>
      <c r="G20" s="763"/>
      <c r="H20" s="103">
        <f>SUM(H6:H18)</f>
        <v>1500000000</v>
      </c>
    </row>
    <row r="21" spans="2:19" ht="15.75" customHeight="1" x14ac:dyDescent="0.45">
      <c r="B21" s="9"/>
      <c r="C21" s="38"/>
      <c r="D21" s="104" t="s">
        <v>549</v>
      </c>
      <c r="E21" s="38"/>
      <c r="F21" s="38"/>
      <c r="G21" s="38"/>
      <c r="H21" s="105"/>
    </row>
    <row r="22" spans="2:19" x14ac:dyDescent="0.45">
      <c r="B22" s="37"/>
      <c r="C22" s="38"/>
      <c r="D22" s="38"/>
      <c r="E22" s="38"/>
      <c r="F22" s="38"/>
      <c r="G22" s="38"/>
      <c r="H22" s="105"/>
    </row>
    <row r="23" spans="2:19" ht="29.25" customHeight="1" x14ac:dyDescent="0.45">
      <c r="B23" s="37"/>
      <c r="C23" s="38"/>
      <c r="D23" s="38"/>
      <c r="E23" s="38"/>
      <c r="F23" s="38"/>
      <c r="G23" s="38"/>
      <c r="H23" s="106"/>
    </row>
    <row r="24" spans="2:19" ht="31.5" customHeight="1" x14ac:dyDescent="0.45"/>
    <row r="29" spans="2:19" s="100" customFormat="1" ht="60.75" customHeight="1" x14ac:dyDescent="0.45"/>
    <row r="35" spans="4:5" s="100" customFormat="1" x14ac:dyDescent="0.45"/>
    <row r="36" spans="4:5" ht="40.9" customHeight="1" x14ac:dyDescent="0.45"/>
    <row r="40" spans="4:5" ht="27.75" customHeight="1" x14ac:dyDescent="0.45"/>
    <row r="42" spans="4:5" x14ac:dyDescent="0.45">
      <c r="D42" s="823"/>
      <c r="E42" s="823"/>
    </row>
  </sheetData>
  <autoFilter ref="B5:H15" xr:uid="{8242D618-CBB9-4C65-A59B-FEDBC568619F}"/>
  <mergeCells count="5">
    <mergeCell ref="B1:H1"/>
    <mergeCell ref="B3:H3"/>
    <mergeCell ref="M3:S3"/>
    <mergeCell ref="D42:E42"/>
    <mergeCell ref="B20:G2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8A6D-8719-4859-B52D-424F6A7159B2}">
  <dimension ref="A1:G50"/>
  <sheetViews>
    <sheetView workbookViewId="0">
      <selection activeCell="C14" sqref="C14:G14"/>
    </sheetView>
  </sheetViews>
  <sheetFormatPr defaultRowHeight="14.25" x14ac:dyDescent="0.45"/>
  <cols>
    <col min="1" max="1" width="3.59765625" style="24" bestFit="1" customWidth="1"/>
    <col min="2" max="2" width="23.3984375" customWidth="1"/>
    <col min="3" max="3" width="32.3984375" customWidth="1"/>
    <col min="4" max="4" width="39.265625" customWidth="1"/>
    <col min="5" max="5" width="12.59765625" customWidth="1"/>
    <col min="6" max="6" width="12.1328125" customWidth="1"/>
    <col min="7" max="7" width="25.265625" style="122" customWidth="1"/>
  </cols>
  <sheetData>
    <row r="1" spans="1:7" ht="15.75" x14ac:dyDescent="0.5">
      <c r="A1" s="777" t="s">
        <v>0</v>
      </c>
      <c r="B1" s="777"/>
      <c r="C1" s="777"/>
      <c r="D1" s="777"/>
      <c r="E1" s="777"/>
      <c r="F1" s="777"/>
      <c r="G1" s="777"/>
    </row>
    <row r="2" spans="1:7" x14ac:dyDescent="0.45">
      <c r="A2" s="1"/>
      <c r="B2" s="2" t="s">
        <v>1</v>
      </c>
      <c r="C2" s="2" t="s">
        <v>570</v>
      </c>
      <c r="D2" s="2"/>
      <c r="E2" s="2"/>
      <c r="F2" s="2"/>
      <c r="G2" s="125"/>
    </row>
    <row r="3" spans="1:7" x14ac:dyDescent="0.45">
      <c r="A3" s="1"/>
      <c r="B3" s="2" t="s">
        <v>3</v>
      </c>
      <c r="C3" s="2" t="s">
        <v>571</v>
      </c>
      <c r="D3" s="2"/>
      <c r="E3" s="2"/>
      <c r="F3" s="2"/>
      <c r="G3" s="125"/>
    </row>
    <row r="4" spans="1:7" x14ac:dyDescent="0.45">
      <c r="A4" s="1"/>
      <c r="B4" s="2" t="s">
        <v>5</v>
      </c>
      <c r="C4" s="2" t="s">
        <v>572</v>
      </c>
      <c r="D4" s="2"/>
      <c r="E4" s="2"/>
      <c r="F4" s="2"/>
      <c r="G4" s="125"/>
    </row>
    <row r="5" spans="1:7" x14ac:dyDescent="0.45">
      <c r="A5" s="1"/>
      <c r="B5" s="2"/>
      <c r="C5" s="2"/>
      <c r="D5" s="2"/>
      <c r="E5" s="2"/>
      <c r="F5" s="2"/>
      <c r="G5" s="125"/>
    </row>
    <row r="6" spans="1:7" x14ac:dyDescent="0.45">
      <c r="A6" s="778" t="s">
        <v>7</v>
      </c>
      <c r="B6" s="779"/>
      <c r="C6" s="779"/>
      <c r="D6" s="779"/>
      <c r="E6" s="779"/>
      <c r="F6" s="779"/>
      <c r="G6" s="780"/>
    </row>
    <row r="7" spans="1:7" x14ac:dyDescent="0.45">
      <c r="A7" s="3" t="s">
        <v>8</v>
      </c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G7" s="126" t="s">
        <v>14</v>
      </c>
    </row>
    <row r="8" spans="1:7" ht="28.5" x14ac:dyDescent="0.45">
      <c r="A8" s="12" t="s">
        <v>15</v>
      </c>
      <c r="B8" s="6" t="s">
        <v>109</v>
      </c>
      <c r="C8" s="6" t="s">
        <v>573</v>
      </c>
      <c r="D8" s="6" t="s">
        <v>574</v>
      </c>
      <c r="E8" s="12"/>
      <c r="F8" s="12"/>
      <c r="G8" s="127">
        <v>100000000</v>
      </c>
    </row>
    <row r="9" spans="1:7" x14ac:dyDescent="0.45">
      <c r="A9" s="12"/>
      <c r="B9" s="6"/>
      <c r="C9" s="6" t="s">
        <v>575</v>
      </c>
      <c r="D9" s="6" t="s">
        <v>576</v>
      </c>
      <c r="E9" s="12">
        <v>1000</v>
      </c>
      <c r="F9" s="12" t="s">
        <v>577</v>
      </c>
      <c r="G9" s="127">
        <v>40000000</v>
      </c>
    </row>
    <row r="10" spans="1:7" x14ac:dyDescent="0.45">
      <c r="A10" s="12"/>
      <c r="B10" s="6"/>
      <c r="C10" s="6" t="s">
        <v>578</v>
      </c>
      <c r="D10" s="6"/>
      <c r="E10" s="12"/>
      <c r="F10" s="12"/>
      <c r="G10" s="127">
        <v>100000000</v>
      </c>
    </row>
    <row r="11" spans="1:7" s="8" customFormat="1" x14ac:dyDescent="0.45">
      <c r="A11" s="12">
        <v>2</v>
      </c>
      <c r="B11" s="6" t="s">
        <v>519</v>
      </c>
      <c r="C11" s="6" t="s">
        <v>579</v>
      </c>
      <c r="D11" s="6" t="s">
        <v>580</v>
      </c>
      <c r="E11" s="12" t="s">
        <v>581</v>
      </c>
      <c r="F11" s="12">
        <v>328</v>
      </c>
      <c r="G11" s="127">
        <v>65000000</v>
      </c>
    </row>
    <row r="12" spans="1:7" s="8" customFormat="1" x14ac:dyDescent="0.45">
      <c r="A12" s="12"/>
      <c r="B12" s="6"/>
      <c r="C12" s="6"/>
      <c r="D12" s="6" t="s">
        <v>582</v>
      </c>
      <c r="E12" s="111"/>
      <c r="F12" s="111"/>
      <c r="G12" s="127"/>
    </row>
    <row r="13" spans="1:7" ht="28.5" x14ac:dyDescent="0.45">
      <c r="A13" s="12">
        <v>3</v>
      </c>
      <c r="B13" s="6" t="s">
        <v>583</v>
      </c>
      <c r="C13" s="6" t="s">
        <v>584</v>
      </c>
      <c r="D13" s="6" t="s">
        <v>585</v>
      </c>
      <c r="E13" s="12">
        <v>1</v>
      </c>
      <c r="F13" s="12" t="s">
        <v>406</v>
      </c>
      <c r="G13" s="127">
        <v>20000000</v>
      </c>
    </row>
    <row r="14" spans="1:7" x14ac:dyDescent="0.45">
      <c r="A14" s="12"/>
      <c r="B14" s="6"/>
      <c r="C14" s="6" t="s">
        <v>584</v>
      </c>
      <c r="D14" s="6" t="s">
        <v>586</v>
      </c>
      <c r="E14" s="12">
        <v>1</v>
      </c>
      <c r="F14" s="12" t="s">
        <v>406</v>
      </c>
      <c r="G14" s="128">
        <v>20000000</v>
      </c>
    </row>
    <row r="15" spans="1:7" x14ac:dyDescent="0.45">
      <c r="A15" s="12">
        <v>4</v>
      </c>
      <c r="B15" s="6" t="s">
        <v>587</v>
      </c>
      <c r="C15" s="6" t="s">
        <v>588</v>
      </c>
      <c r="D15" s="6" t="s">
        <v>589</v>
      </c>
      <c r="E15" s="12">
        <v>5</v>
      </c>
      <c r="F15" s="12" t="s">
        <v>406</v>
      </c>
      <c r="G15" s="128">
        <v>100000000</v>
      </c>
    </row>
    <row r="16" spans="1:7" x14ac:dyDescent="0.45">
      <c r="A16" s="12"/>
      <c r="B16" s="6"/>
      <c r="C16" s="6"/>
      <c r="D16" s="6" t="s">
        <v>590</v>
      </c>
      <c r="E16" s="12"/>
      <c r="F16" s="12"/>
      <c r="G16" s="128"/>
    </row>
    <row r="17" spans="1:7" x14ac:dyDescent="0.45">
      <c r="A17" s="12"/>
      <c r="B17" s="6"/>
      <c r="C17" s="6"/>
      <c r="D17" s="67" t="s">
        <v>591</v>
      </c>
      <c r="E17" s="12"/>
      <c r="F17" s="12"/>
      <c r="G17" s="128"/>
    </row>
    <row r="18" spans="1:7" x14ac:dyDescent="0.45">
      <c r="A18" s="12"/>
      <c r="B18" s="6"/>
      <c r="C18" s="6"/>
      <c r="D18" s="67" t="s">
        <v>592</v>
      </c>
      <c r="E18" s="12"/>
      <c r="F18" s="12"/>
      <c r="G18" s="128"/>
    </row>
    <row r="19" spans="1:7" x14ac:dyDescent="0.45">
      <c r="A19" s="12"/>
      <c r="B19" s="6"/>
      <c r="C19" s="6"/>
      <c r="D19" s="67" t="s">
        <v>593</v>
      </c>
      <c r="E19" s="12"/>
      <c r="F19" s="12"/>
      <c r="G19" s="128"/>
    </row>
    <row r="20" spans="1:7" x14ac:dyDescent="0.45">
      <c r="A20" s="12">
        <v>5</v>
      </c>
      <c r="B20" s="6" t="s">
        <v>594</v>
      </c>
      <c r="C20" s="6" t="s">
        <v>595</v>
      </c>
      <c r="D20" s="6" t="s">
        <v>596</v>
      </c>
      <c r="E20" s="12">
        <v>1</v>
      </c>
      <c r="F20" s="12" t="s">
        <v>406</v>
      </c>
      <c r="G20" s="128">
        <v>100000000</v>
      </c>
    </row>
    <row r="21" spans="1:7" ht="28.5" x14ac:dyDescent="0.45">
      <c r="A21" s="12">
        <v>6</v>
      </c>
      <c r="B21" s="6" t="s">
        <v>594</v>
      </c>
      <c r="C21" s="6" t="s">
        <v>70</v>
      </c>
      <c r="D21" s="6" t="s">
        <v>597</v>
      </c>
      <c r="E21" s="12" t="s">
        <v>598</v>
      </c>
      <c r="F21" s="12">
        <v>10</v>
      </c>
      <c r="G21" s="128">
        <v>100000000</v>
      </c>
    </row>
    <row r="22" spans="1:7" x14ac:dyDescent="0.45">
      <c r="A22" s="12">
        <v>7</v>
      </c>
      <c r="B22" s="6" t="s">
        <v>594</v>
      </c>
      <c r="C22" s="6" t="s">
        <v>70</v>
      </c>
      <c r="D22" s="6" t="s">
        <v>599</v>
      </c>
      <c r="E22" s="12" t="s">
        <v>600</v>
      </c>
      <c r="F22" s="12">
        <v>15</v>
      </c>
      <c r="G22" s="128">
        <v>145000000</v>
      </c>
    </row>
    <row r="23" spans="1:7" ht="28.5" x14ac:dyDescent="0.45">
      <c r="A23" s="12">
        <v>8</v>
      </c>
      <c r="B23" s="6" t="s">
        <v>594</v>
      </c>
      <c r="C23" s="6" t="s">
        <v>70</v>
      </c>
      <c r="D23" s="6" t="s">
        <v>601</v>
      </c>
      <c r="E23" s="12" t="s">
        <v>600</v>
      </c>
      <c r="F23" s="12">
        <v>15</v>
      </c>
      <c r="G23" s="128">
        <v>150000000</v>
      </c>
    </row>
    <row r="24" spans="1:7" x14ac:dyDescent="0.45">
      <c r="A24" s="12">
        <v>9</v>
      </c>
      <c r="B24" s="6" t="s">
        <v>594</v>
      </c>
      <c r="C24" s="6" t="s">
        <v>70</v>
      </c>
      <c r="D24" s="6" t="s">
        <v>602</v>
      </c>
      <c r="E24" s="12"/>
      <c r="F24" s="12">
        <v>10</v>
      </c>
      <c r="G24" s="128">
        <v>100000000</v>
      </c>
    </row>
    <row r="25" spans="1:7" x14ac:dyDescent="0.45">
      <c r="A25" s="12">
        <v>10</v>
      </c>
      <c r="B25" s="6" t="s">
        <v>594</v>
      </c>
      <c r="C25" s="6" t="s">
        <v>603</v>
      </c>
      <c r="D25" s="67" t="s">
        <v>604</v>
      </c>
      <c r="E25" s="12"/>
      <c r="F25" s="12"/>
      <c r="G25" s="128">
        <v>60000000</v>
      </c>
    </row>
    <row r="26" spans="1:7" x14ac:dyDescent="0.45">
      <c r="A26" s="12"/>
      <c r="B26" s="6"/>
      <c r="C26" s="6"/>
      <c r="D26" s="67" t="s">
        <v>605</v>
      </c>
      <c r="E26" s="12"/>
      <c r="F26" s="12"/>
      <c r="G26" s="128"/>
    </row>
    <row r="27" spans="1:7" x14ac:dyDescent="0.45">
      <c r="A27" s="12"/>
      <c r="B27" s="6"/>
      <c r="C27" s="6"/>
      <c r="D27" s="6" t="s">
        <v>606</v>
      </c>
      <c r="E27" s="12"/>
      <c r="F27" s="12"/>
      <c r="G27" s="128"/>
    </row>
    <row r="28" spans="1:7" x14ac:dyDescent="0.45">
      <c r="A28" s="12">
        <v>11</v>
      </c>
      <c r="B28" s="6" t="s">
        <v>594</v>
      </c>
      <c r="C28" s="6" t="s">
        <v>607</v>
      </c>
      <c r="D28" s="6" t="s">
        <v>608</v>
      </c>
      <c r="E28" s="12" t="s">
        <v>609</v>
      </c>
      <c r="F28" s="12"/>
      <c r="G28" s="128">
        <v>200000000</v>
      </c>
    </row>
    <row r="29" spans="1:7" x14ac:dyDescent="0.45">
      <c r="A29" s="12">
        <v>12</v>
      </c>
      <c r="B29" s="6" t="s">
        <v>283</v>
      </c>
      <c r="C29" s="6" t="s">
        <v>610</v>
      </c>
      <c r="D29" s="6" t="s">
        <v>611</v>
      </c>
      <c r="E29" s="12"/>
      <c r="F29" s="12">
        <v>1</v>
      </c>
      <c r="G29" s="128">
        <v>100000000</v>
      </c>
    </row>
    <row r="30" spans="1:7" x14ac:dyDescent="0.45">
      <c r="A30" s="12">
        <v>13</v>
      </c>
      <c r="B30" s="6" t="s">
        <v>283</v>
      </c>
      <c r="C30" s="6" t="s">
        <v>612</v>
      </c>
      <c r="D30" s="6" t="s">
        <v>613</v>
      </c>
      <c r="E30" s="12" t="s">
        <v>598</v>
      </c>
      <c r="F30" s="12"/>
      <c r="G30" s="128">
        <v>100000000</v>
      </c>
    </row>
    <row r="31" spans="1:7" ht="15" customHeight="1" x14ac:dyDescent="0.45">
      <c r="A31" s="761" t="s">
        <v>53</v>
      </c>
      <c r="B31" s="762"/>
      <c r="C31" s="762"/>
      <c r="D31" s="762"/>
      <c r="E31" s="762"/>
      <c r="F31" s="763"/>
      <c r="G31" s="129">
        <f>SUM(G8:G30)</f>
        <v>1500000000</v>
      </c>
    </row>
    <row r="32" spans="1:7" ht="15" customHeight="1" x14ac:dyDescent="0.45">
      <c r="A32" s="16"/>
      <c r="B32" s="16"/>
      <c r="C32" s="16"/>
      <c r="D32" s="16"/>
      <c r="E32" s="16"/>
      <c r="F32" s="16"/>
      <c r="G32" s="130"/>
    </row>
    <row r="33" spans="1:7" ht="15" customHeight="1" x14ac:dyDescent="0.45">
      <c r="A33" s="788"/>
      <c r="B33" s="788"/>
      <c r="C33" s="788"/>
      <c r="D33" s="788"/>
      <c r="E33" s="16"/>
      <c r="F33" s="16"/>
      <c r="G33" s="130"/>
    </row>
    <row r="34" spans="1:7" ht="15" customHeight="1" x14ac:dyDescent="0.45">
      <c r="A34" s="16"/>
      <c r="B34" s="16"/>
      <c r="C34" s="16"/>
      <c r="D34" s="16"/>
      <c r="E34" s="787" t="s">
        <v>54</v>
      </c>
      <c r="F34" s="787"/>
      <c r="G34" s="787"/>
    </row>
    <row r="35" spans="1:7" x14ac:dyDescent="0.45">
      <c r="A35" s="18"/>
      <c r="B35" s="19"/>
      <c r="C35" s="19"/>
      <c r="D35" s="19"/>
      <c r="E35" s="19"/>
      <c r="F35" s="18"/>
      <c r="G35" s="131"/>
    </row>
    <row r="36" spans="1:7" ht="15" customHeight="1" x14ac:dyDescent="0.45">
      <c r="A36" s="18"/>
      <c r="B36" s="20"/>
      <c r="C36" s="19"/>
      <c r="D36" s="19"/>
      <c r="E36" s="21"/>
      <c r="F36" s="21"/>
      <c r="G36" s="132"/>
    </row>
    <row r="37" spans="1:7" x14ac:dyDescent="0.45">
      <c r="A37" s="18"/>
      <c r="B37" s="790"/>
      <c r="C37" s="790"/>
      <c r="D37" s="790"/>
      <c r="E37" s="19"/>
      <c r="F37" s="19"/>
      <c r="G37" s="133"/>
    </row>
    <row r="38" spans="1:7" x14ac:dyDescent="0.45">
      <c r="A38" s="18"/>
      <c r="B38" s="790"/>
      <c r="C38" s="790"/>
      <c r="D38" s="790"/>
      <c r="E38" s="789" t="s">
        <v>570</v>
      </c>
      <c r="F38" s="789"/>
      <c r="G38" s="789"/>
    </row>
    <row r="39" spans="1:7" x14ac:dyDescent="0.45">
      <c r="A39" s="18"/>
      <c r="B39" s="790"/>
      <c r="C39" s="790"/>
      <c r="D39" s="790"/>
      <c r="E39" s="19"/>
      <c r="F39" s="19"/>
      <c r="G39" s="133"/>
    </row>
    <row r="40" spans="1:7" ht="15.75" x14ac:dyDescent="0.45">
      <c r="A40" s="18"/>
      <c r="B40" s="791"/>
      <c r="C40" s="791"/>
      <c r="D40" s="791"/>
      <c r="E40" s="789"/>
      <c r="F40" s="789"/>
      <c r="G40" s="789"/>
    </row>
    <row r="41" spans="1:7" x14ac:dyDescent="0.45">
      <c r="A41" s="18"/>
      <c r="B41" s="19"/>
      <c r="C41" s="19"/>
      <c r="D41" s="19"/>
      <c r="E41" s="19"/>
      <c r="F41" s="19"/>
      <c r="G41" s="133"/>
    </row>
    <row r="42" spans="1:7" x14ac:dyDescent="0.45">
      <c r="A42" s="22"/>
      <c r="B42" s="23"/>
      <c r="C42" s="23"/>
      <c r="D42" s="23"/>
      <c r="E42" s="23"/>
      <c r="F42" s="23"/>
      <c r="G42" s="134"/>
    </row>
    <row r="43" spans="1:7" x14ac:dyDescent="0.45">
      <c r="A43" s="22"/>
      <c r="B43" s="23"/>
      <c r="C43" s="23"/>
      <c r="D43" s="23"/>
      <c r="E43" s="787"/>
      <c r="F43" s="787"/>
      <c r="G43" s="787"/>
    </row>
    <row r="44" spans="1:7" x14ac:dyDescent="0.45">
      <c r="A44" s="22"/>
      <c r="B44" s="23"/>
      <c r="C44" s="23"/>
      <c r="D44" s="23"/>
      <c r="E44" s="23"/>
      <c r="F44" s="23"/>
      <c r="G44" s="134"/>
    </row>
    <row r="45" spans="1:7" x14ac:dyDescent="0.45">
      <c r="A45" s="22"/>
      <c r="B45" s="23"/>
      <c r="C45" s="23"/>
      <c r="D45" s="23"/>
      <c r="E45" s="23"/>
      <c r="F45" s="23"/>
      <c r="G45" s="134"/>
    </row>
    <row r="46" spans="1:7" x14ac:dyDescent="0.45">
      <c r="A46" s="22"/>
      <c r="B46" s="23"/>
      <c r="C46" s="23"/>
      <c r="D46" s="23"/>
      <c r="E46" s="23"/>
      <c r="F46" s="23"/>
      <c r="G46" s="134"/>
    </row>
    <row r="47" spans="1:7" x14ac:dyDescent="0.45">
      <c r="A47" s="22"/>
      <c r="B47" s="23"/>
      <c r="C47" s="23"/>
      <c r="D47" s="23"/>
    </row>
    <row r="48" spans="1:7" x14ac:dyDescent="0.45">
      <c r="A48" s="22"/>
      <c r="B48" s="23"/>
      <c r="C48" s="23"/>
      <c r="D48" s="23"/>
      <c r="E48" s="23"/>
      <c r="F48" s="23"/>
      <c r="G48" s="134"/>
    </row>
    <row r="49" spans="1:7" x14ac:dyDescent="0.45">
      <c r="A49" s="22"/>
      <c r="B49" s="23"/>
      <c r="C49" s="23"/>
      <c r="D49" s="23"/>
      <c r="E49" s="23"/>
      <c r="F49" s="23"/>
      <c r="G49" s="134"/>
    </row>
    <row r="50" spans="1:7" x14ac:dyDescent="0.45">
      <c r="A50" s="22"/>
      <c r="B50" s="23"/>
      <c r="C50" s="23"/>
      <c r="D50" s="23"/>
      <c r="E50" s="23"/>
      <c r="F50" s="23"/>
      <c r="G50" s="134"/>
    </row>
  </sheetData>
  <autoFilter ref="A7:G31" xr:uid="{1D420E31-4EC4-45FD-9546-E3FDAB7926CE}"/>
  <mergeCells count="12">
    <mergeCell ref="E43:G43"/>
    <mergeCell ref="A1:G1"/>
    <mergeCell ref="A6:G6"/>
    <mergeCell ref="A31:F31"/>
    <mergeCell ref="A33:D33"/>
    <mergeCell ref="E34:G34"/>
    <mergeCell ref="B37:D37"/>
    <mergeCell ref="B38:D38"/>
    <mergeCell ref="E38:G38"/>
    <mergeCell ref="B39:D39"/>
    <mergeCell ref="B40:D40"/>
    <mergeCell ref="E40:G4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15136-27C8-4306-BE9D-91C787F031BC}">
  <dimension ref="A1:G41"/>
  <sheetViews>
    <sheetView topLeftCell="A5" workbookViewId="0">
      <selection activeCell="I17" sqref="I17"/>
    </sheetView>
  </sheetViews>
  <sheetFormatPr defaultRowHeight="14.25" x14ac:dyDescent="0.45"/>
  <cols>
    <col min="1" max="1" width="3.59765625" style="382" bestFit="1" customWidth="1"/>
    <col min="2" max="2" width="23.3984375" style="364" customWidth="1"/>
    <col min="3" max="3" width="32.3984375" style="364" customWidth="1"/>
    <col min="4" max="4" width="39.265625" style="364" customWidth="1"/>
    <col min="5" max="5" width="12.59765625" style="364" customWidth="1"/>
    <col min="6" max="6" width="12.1328125" style="364" customWidth="1"/>
    <col min="7" max="7" width="25.265625" style="381" customWidth="1"/>
    <col min="8" max="16384" width="9.06640625" style="364"/>
  </cols>
  <sheetData>
    <row r="1" spans="1:7" ht="15.75" x14ac:dyDescent="0.5">
      <c r="A1" s="825" t="s">
        <v>0</v>
      </c>
      <c r="B1" s="825"/>
      <c r="C1" s="825"/>
      <c r="D1" s="825"/>
      <c r="E1" s="825"/>
      <c r="F1" s="825"/>
      <c r="G1" s="825"/>
    </row>
    <row r="2" spans="1:7" x14ac:dyDescent="0.45">
      <c r="A2" s="365"/>
      <c r="B2" s="366" t="s">
        <v>1</v>
      </c>
      <c r="C2" s="366" t="s">
        <v>614</v>
      </c>
      <c r="D2" s="366"/>
      <c r="E2" s="366"/>
      <c r="F2" s="366"/>
      <c r="G2" s="367"/>
    </row>
    <row r="3" spans="1:7" x14ac:dyDescent="0.45">
      <c r="A3" s="365"/>
      <c r="B3" s="366" t="s">
        <v>3</v>
      </c>
      <c r="C3" s="366" t="s">
        <v>571</v>
      </c>
      <c r="D3" s="366"/>
      <c r="E3" s="366"/>
      <c r="F3" s="366"/>
      <c r="G3" s="367"/>
    </row>
    <row r="4" spans="1:7" x14ac:dyDescent="0.45">
      <c r="A4" s="365"/>
      <c r="B4" s="366" t="s">
        <v>5</v>
      </c>
      <c r="C4" s="366" t="s">
        <v>572</v>
      </c>
      <c r="D4" s="366"/>
      <c r="E4" s="366"/>
      <c r="F4" s="366"/>
      <c r="G4" s="367"/>
    </row>
    <row r="5" spans="1:7" x14ac:dyDescent="0.45">
      <c r="A5" s="365"/>
      <c r="B5" s="366"/>
      <c r="C5" s="366"/>
      <c r="D5" s="366"/>
      <c r="E5" s="366"/>
      <c r="F5" s="366"/>
      <c r="G5" s="367"/>
    </row>
    <row r="6" spans="1:7" x14ac:dyDescent="0.45">
      <c r="A6" s="826" t="s">
        <v>7</v>
      </c>
      <c r="B6" s="827"/>
      <c r="C6" s="827"/>
      <c r="D6" s="827"/>
      <c r="E6" s="827"/>
      <c r="F6" s="827"/>
      <c r="G6" s="828"/>
    </row>
    <row r="7" spans="1:7" x14ac:dyDescent="0.45">
      <c r="A7" s="292" t="s">
        <v>8</v>
      </c>
      <c r="B7" s="292" t="s">
        <v>9</v>
      </c>
      <c r="C7" s="292" t="s">
        <v>10</v>
      </c>
      <c r="D7" s="292" t="s">
        <v>11</v>
      </c>
      <c r="E7" s="292" t="s">
        <v>12</v>
      </c>
      <c r="F7" s="292" t="s">
        <v>13</v>
      </c>
      <c r="G7" s="368" t="s">
        <v>14</v>
      </c>
    </row>
    <row r="8" spans="1:7" ht="28.5" x14ac:dyDescent="0.45">
      <c r="A8" s="120">
        <v>1</v>
      </c>
      <c r="B8" s="119" t="s">
        <v>594</v>
      </c>
      <c r="C8" s="119" t="s">
        <v>615</v>
      </c>
      <c r="D8" s="67" t="s">
        <v>616</v>
      </c>
      <c r="E8" s="120">
        <v>1</v>
      </c>
      <c r="F8" s="120" t="s">
        <v>406</v>
      </c>
      <c r="G8" s="316">
        <v>200000000</v>
      </c>
    </row>
    <row r="9" spans="1:7" ht="28.5" x14ac:dyDescent="0.45">
      <c r="A9" s="120">
        <v>2</v>
      </c>
      <c r="B9" s="119" t="s">
        <v>594</v>
      </c>
      <c r="C9" s="119" t="s">
        <v>617</v>
      </c>
      <c r="D9" s="67" t="s">
        <v>618</v>
      </c>
      <c r="E9" s="120">
        <v>1</v>
      </c>
      <c r="F9" s="120" t="s">
        <v>406</v>
      </c>
      <c r="G9" s="316">
        <v>50000000</v>
      </c>
    </row>
    <row r="10" spans="1:7" x14ac:dyDescent="0.45">
      <c r="A10" s="120">
        <v>3</v>
      </c>
      <c r="B10" s="119" t="s">
        <v>594</v>
      </c>
      <c r="C10" s="119" t="s">
        <v>617</v>
      </c>
      <c r="D10" s="67" t="s">
        <v>619</v>
      </c>
      <c r="E10" s="120">
        <v>1</v>
      </c>
      <c r="F10" s="120" t="s">
        <v>406</v>
      </c>
      <c r="G10" s="316">
        <v>100000000</v>
      </c>
    </row>
    <row r="11" spans="1:7" x14ac:dyDescent="0.45">
      <c r="A11" s="120">
        <v>4</v>
      </c>
      <c r="B11" s="119" t="s">
        <v>594</v>
      </c>
      <c r="C11" s="119" t="s">
        <v>620</v>
      </c>
      <c r="D11" s="67" t="s">
        <v>621</v>
      </c>
      <c r="E11" s="120">
        <v>1</v>
      </c>
      <c r="F11" s="120" t="s">
        <v>278</v>
      </c>
      <c r="G11" s="316">
        <v>85000000</v>
      </c>
    </row>
    <row r="12" spans="1:7" x14ac:dyDescent="0.45">
      <c r="A12" s="120">
        <v>5</v>
      </c>
      <c r="B12" s="119" t="s">
        <v>594</v>
      </c>
      <c r="C12" s="119" t="s">
        <v>620</v>
      </c>
      <c r="D12" s="67" t="s">
        <v>622</v>
      </c>
      <c r="E12" s="120">
        <v>2</v>
      </c>
      <c r="F12" s="120" t="s">
        <v>406</v>
      </c>
      <c r="G12" s="316">
        <v>150000000</v>
      </c>
    </row>
    <row r="13" spans="1:7" x14ac:dyDescent="0.45">
      <c r="A13" s="120">
        <v>6</v>
      </c>
      <c r="B13" s="119" t="s">
        <v>594</v>
      </c>
      <c r="C13" s="119" t="s">
        <v>70</v>
      </c>
      <c r="D13" s="67" t="s">
        <v>623</v>
      </c>
      <c r="E13" s="120">
        <v>6</v>
      </c>
      <c r="F13" s="120" t="s">
        <v>624</v>
      </c>
      <c r="G13" s="316">
        <v>65000000</v>
      </c>
    </row>
    <row r="14" spans="1:7" x14ac:dyDescent="0.45">
      <c r="A14" s="120">
        <v>7</v>
      </c>
      <c r="B14" s="119" t="s">
        <v>165</v>
      </c>
      <c r="C14" s="119" t="s">
        <v>625</v>
      </c>
      <c r="D14" s="67" t="s">
        <v>626</v>
      </c>
      <c r="E14" s="120">
        <v>1</v>
      </c>
      <c r="F14" s="120"/>
      <c r="G14" s="316">
        <v>80000000</v>
      </c>
    </row>
    <row r="15" spans="1:7" x14ac:dyDescent="0.45">
      <c r="A15" s="120">
        <v>8</v>
      </c>
      <c r="B15" s="119" t="s">
        <v>165</v>
      </c>
      <c r="C15" s="119" t="s">
        <v>625</v>
      </c>
      <c r="D15" s="67" t="s">
        <v>627</v>
      </c>
      <c r="E15" s="120">
        <v>1</v>
      </c>
      <c r="F15" s="120"/>
      <c r="G15" s="316"/>
    </row>
    <row r="16" spans="1:7" s="369" customFormat="1" ht="28.5" x14ac:dyDescent="0.45">
      <c r="A16" s="120">
        <v>9</v>
      </c>
      <c r="B16" s="119" t="s">
        <v>283</v>
      </c>
      <c r="C16" s="119" t="s">
        <v>628</v>
      </c>
      <c r="D16" s="67" t="s">
        <v>629</v>
      </c>
      <c r="E16" s="318">
        <v>1</v>
      </c>
      <c r="F16" s="318" t="s">
        <v>406</v>
      </c>
      <c r="G16" s="316">
        <v>100000000</v>
      </c>
    </row>
    <row r="17" spans="1:7" x14ac:dyDescent="0.45">
      <c r="A17" s="120">
        <v>10</v>
      </c>
      <c r="B17" s="119" t="s">
        <v>283</v>
      </c>
      <c r="C17" s="119" t="s">
        <v>284</v>
      </c>
      <c r="D17" s="67" t="s">
        <v>623</v>
      </c>
      <c r="E17" s="120">
        <v>1</v>
      </c>
      <c r="F17" s="120" t="s">
        <v>406</v>
      </c>
      <c r="G17" s="316">
        <v>200000000</v>
      </c>
    </row>
    <row r="18" spans="1:7" x14ac:dyDescent="0.45">
      <c r="A18" s="120">
        <v>11</v>
      </c>
      <c r="B18" s="119" t="s">
        <v>587</v>
      </c>
      <c r="C18" s="119" t="s">
        <v>630</v>
      </c>
      <c r="D18" s="67" t="s">
        <v>631</v>
      </c>
      <c r="E18" s="120">
        <v>10</v>
      </c>
      <c r="F18" s="120" t="s">
        <v>632</v>
      </c>
      <c r="G18" s="316">
        <v>60000000</v>
      </c>
    </row>
    <row r="19" spans="1:7" ht="28.5" x14ac:dyDescent="0.45">
      <c r="A19" s="120">
        <v>12</v>
      </c>
      <c r="B19" s="119" t="s">
        <v>633</v>
      </c>
      <c r="C19" s="119" t="s">
        <v>634</v>
      </c>
      <c r="D19" s="67" t="s">
        <v>635</v>
      </c>
      <c r="E19" s="120"/>
      <c r="F19" s="120"/>
      <c r="G19" s="316">
        <v>110000000</v>
      </c>
    </row>
    <row r="20" spans="1:7" ht="28.5" x14ac:dyDescent="0.45">
      <c r="A20" s="120">
        <v>13</v>
      </c>
      <c r="B20" s="119" t="s">
        <v>636</v>
      </c>
      <c r="C20" s="119" t="s">
        <v>620</v>
      </c>
      <c r="D20" s="67" t="s">
        <v>637</v>
      </c>
      <c r="E20" s="120">
        <v>1</v>
      </c>
      <c r="F20" s="120" t="s">
        <v>406</v>
      </c>
      <c r="G20" s="316">
        <v>100000000</v>
      </c>
    </row>
    <row r="21" spans="1:7" x14ac:dyDescent="0.45">
      <c r="A21" s="120">
        <v>14</v>
      </c>
      <c r="B21" s="119" t="s">
        <v>321</v>
      </c>
      <c r="C21" s="119" t="s">
        <v>638</v>
      </c>
      <c r="D21" s="67" t="s">
        <v>639</v>
      </c>
      <c r="E21" s="120">
        <v>1</v>
      </c>
      <c r="F21" s="120" t="s">
        <v>406</v>
      </c>
      <c r="G21" s="317">
        <v>200000000</v>
      </c>
    </row>
    <row r="22" spans="1:7" ht="15.75" x14ac:dyDescent="0.45">
      <c r="A22" s="829" t="s">
        <v>53</v>
      </c>
      <c r="B22" s="830"/>
      <c r="C22" s="830"/>
      <c r="D22" s="830"/>
      <c r="E22" s="830"/>
      <c r="F22" s="831"/>
      <c r="G22" s="370">
        <f>SUM(G8:G21)</f>
        <v>1500000000</v>
      </c>
    </row>
    <row r="23" spans="1:7" ht="15.75" x14ac:dyDescent="0.45">
      <c r="A23" s="371"/>
      <c r="B23" s="371"/>
      <c r="C23" s="371"/>
      <c r="D23" s="371"/>
      <c r="E23" s="371"/>
      <c r="F23" s="371"/>
      <c r="G23" s="372"/>
    </row>
    <row r="24" spans="1:7" ht="15.75" x14ac:dyDescent="0.45">
      <c r="A24" s="832"/>
      <c r="B24" s="832"/>
      <c r="C24" s="832"/>
      <c r="D24" s="832"/>
      <c r="E24" s="371"/>
      <c r="F24" s="371"/>
      <c r="G24" s="372"/>
    </row>
    <row r="25" spans="1:7" ht="15.75" x14ac:dyDescent="0.45">
      <c r="A25" s="371"/>
      <c r="B25" s="371"/>
      <c r="C25" s="371"/>
      <c r="D25" s="371"/>
      <c r="E25" s="824" t="s">
        <v>54</v>
      </c>
      <c r="F25" s="824"/>
      <c r="G25" s="824"/>
    </row>
    <row r="26" spans="1:7" x14ac:dyDescent="0.45">
      <c r="A26" s="352"/>
      <c r="B26" s="351"/>
      <c r="C26" s="351"/>
      <c r="D26" s="351"/>
      <c r="E26" s="351"/>
      <c r="F26" s="352"/>
      <c r="G26" s="373"/>
    </row>
    <row r="27" spans="1:7" ht="15" customHeight="1" x14ac:dyDescent="0.45">
      <c r="A27" s="352"/>
      <c r="B27" s="374"/>
      <c r="C27" s="351"/>
      <c r="D27" s="351"/>
      <c r="E27" s="375"/>
      <c r="F27" s="375"/>
      <c r="G27" s="376"/>
    </row>
    <row r="28" spans="1:7" x14ac:dyDescent="0.45">
      <c r="A28" s="352"/>
      <c r="B28" s="833"/>
      <c r="C28" s="833"/>
      <c r="D28" s="833"/>
      <c r="E28" s="351"/>
      <c r="F28" s="351"/>
      <c r="G28" s="377"/>
    </row>
    <row r="29" spans="1:7" x14ac:dyDescent="0.45">
      <c r="A29" s="352"/>
      <c r="B29" s="833"/>
      <c r="C29" s="833"/>
      <c r="D29" s="833"/>
      <c r="E29" s="834" t="s">
        <v>614</v>
      </c>
      <c r="F29" s="834"/>
      <c r="G29" s="834"/>
    </row>
    <row r="30" spans="1:7" x14ac:dyDescent="0.45">
      <c r="A30" s="352"/>
      <c r="B30" s="833"/>
      <c r="C30" s="833"/>
      <c r="D30" s="833"/>
      <c r="E30" s="351"/>
      <c r="F30" s="351"/>
      <c r="G30" s="377"/>
    </row>
    <row r="31" spans="1:7" ht="15.75" x14ac:dyDescent="0.45">
      <c r="A31" s="352"/>
      <c r="B31" s="835"/>
      <c r="C31" s="835"/>
      <c r="D31" s="835"/>
      <c r="E31" s="834"/>
      <c r="F31" s="834"/>
      <c r="G31" s="834"/>
    </row>
    <row r="32" spans="1:7" x14ac:dyDescent="0.45">
      <c r="A32" s="352"/>
      <c r="B32" s="351"/>
      <c r="C32" s="351"/>
      <c r="D32" s="351"/>
      <c r="E32" s="351"/>
      <c r="F32" s="351"/>
      <c r="G32" s="377"/>
    </row>
    <row r="33" spans="1:7" x14ac:dyDescent="0.45">
      <c r="A33" s="378"/>
      <c r="B33" s="379"/>
      <c r="C33" s="379"/>
      <c r="D33" s="379"/>
      <c r="E33" s="379"/>
      <c r="F33" s="379"/>
      <c r="G33" s="380"/>
    </row>
    <row r="34" spans="1:7" x14ac:dyDescent="0.45">
      <c r="A34" s="378"/>
      <c r="B34" s="379"/>
      <c r="C34" s="379"/>
      <c r="D34" s="379"/>
      <c r="E34" s="824"/>
      <c r="F34" s="824"/>
      <c r="G34" s="824"/>
    </row>
    <row r="35" spans="1:7" x14ac:dyDescent="0.45">
      <c r="A35" s="378"/>
      <c r="B35" s="379"/>
      <c r="C35" s="379"/>
      <c r="D35" s="379"/>
      <c r="E35" s="379"/>
      <c r="F35" s="379"/>
      <c r="G35" s="380"/>
    </row>
    <row r="36" spans="1:7" x14ac:dyDescent="0.45">
      <c r="A36" s="378"/>
      <c r="B36" s="379"/>
      <c r="C36" s="379"/>
      <c r="D36" s="379"/>
      <c r="E36" s="379"/>
      <c r="F36" s="379"/>
      <c r="G36" s="380"/>
    </row>
    <row r="37" spans="1:7" x14ac:dyDescent="0.45">
      <c r="A37" s="378"/>
      <c r="B37" s="379"/>
      <c r="C37" s="379"/>
      <c r="D37" s="379"/>
      <c r="E37" s="379"/>
      <c r="F37" s="379"/>
      <c r="G37" s="380"/>
    </row>
    <row r="38" spans="1:7" x14ac:dyDescent="0.45">
      <c r="A38" s="378"/>
      <c r="B38" s="379"/>
      <c r="C38" s="379"/>
      <c r="D38" s="379"/>
    </row>
    <row r="39" spans="1:7" x14ac:dyDescent="0.45">
      <c r="A39" s="378"/>
      <c r="B39" s="379"/>
      <c r="C39" s="379"/>
      <c r="D39" s="379"/>
      <c r="E39" s="379"/>
      <c r="F39" s="379"/>
      <c r="G39" s="380"/>
    </row>
    <row r="40" spans="1:7" x14ac:dyDescent="0.45">
      <c r="A40" s="378"/>
      <c r="B40" s="379"/>
      <c r="C40" s="379"/>
      <c r="D40" s="379"/>
      <c r="E40" s="379"/>
      <c r="F40" s="379"/>
      <c r="G40" s="380"/>
    </row>
    <row r="41" spans="1:7" x14ac:dyDescent="0.45">
      <c r="A41" s="378"/>
      <c r="B41" s="379"/>
      <c r="C41" s="379"/>
      <c r="D41" s="379"/>
      <c r="E41" s="379"/>
      <c r="F41" s="379"/>
      <c r="G41" s="380"/>
    </row>
  </sheetData>
  <autoFilter ref="A7:G22" xr:uid="{093DBCC1-6E5A-4643-805A-062E82EE6670}"/>
  <mergeCells count="12">
    <mergeCell ref="E34:G34"/>
    <mergeCell ref="A1:G1"/>
    <mergeCell ref="A6:G6"/>
    <mergeCell ref="A22:F22"/>
    <mergeCell ref="A24:D24"/>
    <mergeCell ref="E25:G25"/>
    <mergeCell ref="B28:D28"/>
    <mergeCell ref="B29:D29"/>
    <mergeCell ref="E29:G29"/>
    <mergeCell ref="B30:D30"/>
    <mergeCell ref="B31:D31"/>
    <mergeCell ref="E31:G3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39B5E-E8A6-47B3-94A2-CE21FBFA7BD1}">
  <dimension ref="A1:G36"/>
  <sheetViews>
    <sheetView topLeftCell="A4" workbookViewId="0">
      <selection activeCell="G8" sqref="G8:G15"/>
    </sheetView>
  </sheetViews>
  <sheetFormatPr defaultRowHeight="14.25" x14ac:dyDescent="0.45"/>
  <cols>
    <col min="1" max="1" width="3.59765625" style="24" bestFit="1" customWidth="1"/>
    <col min="2" max="2" width="23.3984375" customWidth="1"/>
    <col min="3" max="3" width="32.3984375" customWidth="1"/>
    <col min="4" max="4" width="39.265625" customWidth="1"/>
    <col min="5" max="5" width="12.59765625" customWidth="1"/>
    <col min="6" max="6" width="12.1328125" customWidth="1"/>
    <col min="7" max="7" width="20.46484375" customWidth="1"/>
  </cols>
  <sheetData>
    <row r="1" spans="1:7" ht="15.75" x14ac:dyDescent="0.5">
      <c r="A1" s="777" t="s">
        <v>0</v>
      </c>
      <c r="B1" s="777"/>
      <c r="C1" s="777"/>
      <c r="D1" s="777"/>
      <c r="E1" s="777"/>
      <c r="F1" s="777"/>
      <c r="G1" s="777"/>
    </row>
    <row r="2" spans="1:7" x14ac:dyDescent="0.45">
      <c r="A2" s="1"/>
      <c r="B2" s="2" t="s">
        <v>1</v>
      </c>
      <c r="C2" s="2" t="s">
        <v>640</v>
      </c>
      <c r="D2" s="2"/>
      <c r="E2" s="2"/>
      <c r="F2" s="2"/>
      <c r="G2" s="2"/>
    </row>
    <row r="3" spans="1:7" x14ac:dyDescent="0.45">
      <c r="A3" s="1"/>
      <c r="B3" s="2" t="s">
        <v>3</v>
      </c>
      <c r="C3" s="2" t="s">
        <v>571</v>
      </c>
      <c r="D3" s="2"/>
      <c r="E3" s="2"/>
      <c r="F3" s="2"/>
      <c r="G3" s="2"/>
    </row>
    <row r="4" spans="1:7" x14ac:dyDescent="0.45">
      <c r="A4" s="1"/>
      <c r="B4" s="2" t="s">
        <v>5</v>
      </c>
      <c r="C4" s="2" t="s">
        <v>572</v>
      </c>
      <c r="D4" s="2"/>
      <c r="E4" s="2"/>
      <c r="F4" s="2"/>
      <c r="G4" s="2"/>
    </row>
    <row r="5" spans="1:7" x14ac:dyDescent="0.45">
      <c r="A5" s="1"/>
      <c r="B5" s="2"/>
      <c r="C5" s="2"/>
      <c r="D5" s="2"/>
      <c r="E5" s="2"/>
      <c r="F5" s="2"/>
      <c r="G5" s="2"/>
    </row>
    <row r="6" spans="1:7" x14ac:dyDescent="0.45">
      <c r="A6" s="778" t="s">
        <v>7</v>
      </c>
      <c r="B6" s="779"/>
      <c r="C6" s="779"/>
      <c r="D6" s="779"/>
      <c r="E6" s="779"/>
      <c r="F6" s="779"/>
      <c r="G6" s="780"/>
    </row>
    <row r="7" spans="1:7" x14ac:dyDescent="0.45">
      <c r="A7" s="3" t="s">
        <v>8</v>
      </c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14</v>
      </c>
    </row>
    <row r="8" spans="1:7" x14ac:dyDescent="0.45">
      <c r="A8" s="12">
        <v>1</v>
      </c>
      <c r="B8" s="112" t="s">
        <v>594</v>
      </c>
      <c r="C8" s="112" t="s">
        <v>70</v>
      </c>
      <c r="D8" s="6" t="s">
        <v>641</v>
      </c>
      <c r="E8" s="12">
        <v>20</v>
      </c>
      <c r="F8" s="12" t="s">
        <v>624</v>
      </c>
      <c r="G8" s="26">
        <v>200000000</v>
      </c>
    </row>
    <row r="9" spans="1:7" ht="28.5" x14ac:dyDescent="0.45">
      <c r="A9" s="12">
        <v>2</v>
      </c>
      <c r="B9" s="112" t="s">
        <v>594</v>
      </c>
      <c r="C9" s="112" t="s">
        <v>642</v>
      </c>
      <c r="D9" s="6" t="s">
        <v>643</v>
      </c>
      <c r="E9" s="12"/>
      <c r="F9" s="12"/>
      <c r="G9" s="26">
        <v>100000000</v>
      </c>
    </row>
    <row r="10" spans="1:7" x14ac:dyDescent="0.45">
      <c r="A10" s="12">
        <v>3</v>
      </c>
      <c r="B10" s="112" t="s">
        <v>594</v>
      </c>
      <c r="C10" s="112" t="s">
        <v>70</v>
      </c>
      <c r="D10" s="6" t="s">
        <v>644</v>
      </c>
      <c r="E10" s="12">
        <v>20</v>
      </c>
      <c r="F10" s="12" t="s">
        <v>624</v>
      </c>
      <c r="G10" s="26">
        <v>200000000</v>
      </c>
    </row>
    <row r="11" spans="1:7" ht="28.5" x14ac:dyDescent="0.45">
      <c r="A11" s="12">
        <v>4</v>
      </c>
      <c r="B11" s="112" t="s">
        <v>594</v>
      </c>
      <c r="C11" s="112" t="s">
        <v>645</v>
      </c>
      <c r="D11" s="6" t="s">
        <v>646</v>
      </c>
      <c r="E11" s="12"/>
      <c r="F11" s="12"/>
      <c r="G11" s="26">
        <v>200000000</v>
      </c>
    </row>
    <row r="12" spans="1:7" ht="28.5" x14ac:dyDescent="0.45">
      <c r="A12" s="12">
        <v>5</v>
      </c>
      <c r="B12" s="112" t="s">
        <v>594</v>
      </c>
      <c r="C12" s="112" t="s">
        <v>70</v>
      </c>
      <c r="D12" s="6" t="s">
        <v>647</v>
      </c>
      <c r="E12" s="12">
        <v>20</v>
      </c>
      <c r="F12" s="12" t="s">
        <v>624</v>
      </c>
      <c r="G12" s="26">
        <v>200000000</v>
      </c>
    </row>
    <row r="13" spans="1:7" x14ac:dyDescent="0.45">
      <c r="A13" s="12">
        <v>6</v>
      </c>
      <c r="B13" s="112" t="s">
        <v>594</v>
      </c>
      <c r="C13" s="112" t="s">
        <v>70</v>
      </c>
      <c r="D13" s="6" t="s">
        <v>648</v>
      </c>
      <c r="E13" s="12">
        <v>20</v>
      </c>
      <c r="F13" s="12" t="s">
        <v>624</v>
      </c>
      <c r="G13" s="26">
        <v>200000000</v>
      </c>
    </row>
    <row r="14" spans="1:7" x14ac:dyDescent="0.45">
      <c r="A14" s="12">
        <v>7</v>
      </c>
      <c r="B14" s="112" t="s">
        <v>594</v>
      </c>
      <c r="C14" s="112" t="s">
        <v>70</v>
      </c>
      <c r="D14" s="6" t="s">
        <v>649</v>
      </c>
      <c r="E14" s="12">
        <v>20</v>
      </c>
      <c r="F14" s="12" t="s">
        <v>624</v>
      </c>
      <c r="G14" s="26">
        <v>200000000</v>
      </c>
    </row>
    <row r="15" spans="1:7" x14ac:dyDescent="0.45">
      <c r="A15" s="12">
        <v>8</v>
      </c>
      <c r="B15" s="112" t="s">
        <v>109</v>
      </c>
      <c r="C15" s="112" t="s">
        <v>650</v>
      </c>
      <c r="D15" s="6" t="s">
        <v>644</v>
      </c>
      <c r="E15" s="12">
        <v>1</v>
      </c>
      <c r="F15" s="12" t="s">
        <v>406</v>
      </c>
      <c r="G15" s="26">
        <v>200000000</v>
      </c>
    </row>
    <row r="16" spans="1:7" x14ac:dyDescent="0.45">
      <c r="A16" s="12"/>
      <c r="B16" s="6"/>
      <c r="C16" s="6"/>
      <c r="D16" s="6"/>
      <c r="E16" s="12"/>
      <c r="F16" s="12"/>
      <c r="G16" s="13"/>
    </row>
    <row r="17" spans="1:7" ht="15.75" x14ac:dyDescent="0.45">
      <c r="A17" s="761" t="s">
        <v>53</v>
      </c>
      <c r="B17" s="762"/>
      <c r="C17" s="762"/>
      <c r="D17" s="762"/>
      <c r="E17" s="762"/>
      <c r="F17" s="763"/>
      <c r="G17" s="15">
        <f>SUM(G8:G16)</f>
        <v>1500000000</v>
      </c>
    </row>
    <row r="18" spans="1:7" ht="15.75" x14ac:dyDescent="0.45">
      <c r="A18" s="16"/>
      <c r="B18" s="16"/>
      <c r="C18" s="16"/>
      <c r="D18" s="16"/>
      <c r="E18" s="16"/>
      <c r="F18" s="16"/>
      <c r="G18" s="17"/>
    </row>
    <row r="19" spans="1:7" ht="15.75" x14ac:dyDescent="0.45">
      <c r="A19" s="788"/>
      <c r="B19" s="788"/>
      <c r="C19" s="788"/>
      <c r="D19" s="788"/>
      <c r="E19" s="16"/>
      <c r="F19" s="16"/>
      <c r="G19" s="17"/>
    </row>
    <row r="20" spans="1:7" ht="15.75" x14ac:dyDescent="0.45">
      <c r="A20" s="16"/>
      <c r="B20" s="16"/>
      <c r="C20" s="16"/>
      <c r="D20" s="16"/>
      <c r="E20" s="787" t="s">
        <v>54</v>
      </c>
      <c r="F20" s="787"/>
      <c r="G20" s="787"/>
    </row>
    <row r="21" spans="1:7" x14ac:dyDescent="0.45">
      <c r="A21" s="18"/>
      <c r="B21" s="19"/>
      <c r="C21" s="19"/>
      <c r="D21" s="19"/>
      <c r="E21" s="19"/>
      <c r="F21" s="18"/>
      <c r="G21" s="18"/>
    </row>
    <row r="22" spans="1:7" ht="15" customHeight="1" x14ac:dyDescent="0.45">
      <c r="A22" s="18"/>
      <c r="B22" s="20"/>
      <c r="C22" s="19"/>
      <c r="D22" s="19"/>
      <c r="E22" s="21"/>
      <c r="F22" s="21"/>
      <c r="G22" s="21"/>
    </row>
    <row r="23" spans="1:7" x14ac:dyDescent="0.45">
      <c r="A23" s="18"/>
      <c r="B23" s="790"/>
      <c r="C23" s="790"/>
      <c r="D23" s="790"/>
      <c r="E23" s="19"/>
      <c r="F23" s="19"/>
      <c r="G23" s="19"/>
    </row>
    <row r="24" spans="1:7" x14ac:dyDescent="0.45">
      <c r="A24" s="18"/>
      <c r="B24" s="790"/>
      <c r="C24" s="790"/>
      <c r="D24" s="790"/>
      <c r="E24" s="789" t="s">
        <v>640</v>
      </c>
      <c r="F24" s="789"/>
      <c r="G24" s="789"/>
    </row>
    <row r="25" spans="1:7" x14ac:dyDescent="0.45">
      <c r="A25" s="18"/>
      <c r="B25" s="790"/>
      <c r="C25" s="790"/>
      <c r="D25" s="790"/>
      <c r="E25" s="19"/>
      <c r="F25" s="19"/>
      <c r="G25" s="19"/>
    </row>
    <row r="26" spans="1:7" ht="15.75" x14ac:dyDescent="0.45">
      <c r="A26" s="18"/>
      <c r="B26" s="791"/>
      <c r="C26" s="791"/>
      <c r="D26" s="791"/>
      <c r="E26" s="789"/>
      <c r="F26" s="789"/>
      <c r="G26" s="789"/>
    </row>
    <row r="27" spans="1:7" x14ac:dyDescent="0.45">
      <c r="A27" s="18"/>
      <c r="B27" s="19"/>
      <c r="C27" s="19"/>
      <c r="D27" s="19"/>
      <c r="E27" s="19"/>
      <c r="F27" s="19"/>
      <c r="G27" s="19"/>
    </row>
    <row r="28" spans="1:7" x14ac:dyDescent="0.45">
      <c r="A28" s="22"/>
      <c r="B28" s="23"/>
      <c r="C28" s="23"/>
      <c r="D28" s="23"/>
      <c r="E28" s="23"/>
      <c r="F28" s="23"/>
      <c r="G28" s="23"/>
    </row>
    <row r="29" spans="1:7" x14ac:dyDescent="0.45">
      <c r="A29" s="22"/>
      <c r="B29" s="23"/>
      <c r="C29" s="23"/>
      <c r="D29" s="23"/>
      <c r="E29" s="787"/>
      <c r="F29" s="787"/>
      <c r="G29" s="787"/>
    </row>
    <row r="30" spans="1:7" x14ac:dyDescent="0.45">
      <c r="A30" s="22"/>
      <c r="B30" s="23"/>
      <c r="C30" s="23"/>
      <c r="D30" s="23"/>
      <c r="E30" s="23"/>
      <c r="F30" s="23"/>
      <c r="G30" s="23"/>
    </row>
    <row r="31" spans="1:7" x14ac:dyDescent="0.45">
      <c r="A31" s="22"/>
      <c r="B31" s="23"/>
      <c r="C31" s="23"/>
      <c r="D31" s="23"/>
      <c r="E31" s="23"/>
      <c r="F31" s="23"/>
      <c r="G31" s="23"/>
    </row>
    <row r="32" spans="1:7" x14ac:dyDescent="0.45">
      <c r="A32" s="22"/>
      <c r="B32" s="23"/>
      <c r="C32" s="23"/>
      <c r="D32" s="23"/>
      <c r="E32" s="23"/>
      <c r="F32" s="23"/>
      <c r="G32" s="23"/>
    </row>
    <row r="33" spans="1:7" x14ac:dyDescent="0.45">
      <c r="A33" s="22"/>
      <c r="B33" s="23"/>
      <c r="C33" s="23"/>
      <c r="D33" s="23"/>
    </row>
    <row r="34" spans="1:7" x14ac:dyDescent="0.45">
      <c r="A34" s="22"/>
      <c r="B34" s="23"/>
      <c r="C34" s="23"/>
      <c r="D34" s="23"/>
      <c r="E34" s="23"/>
      <c r="F34" s="23"/>
      <c r="G34" s="23"/>
    </row>
    <row r="35" spans="1:7" x14ac:dyDescent="0.45">
      <c r="A35" s="22"/>
      <c r="B35" s="23"/>
      <c r="C35" s="23"/>
      <c r="D35" s="23"/>
      <c r="E35" s="23"/>
      <c r="F35" s="23"/>
      <c r="G35" s="23"/>
    </row>
    <row r="36" spans="1:7" x14ac:dyDescent="0.45">
      <c r="A36" s="22"/>
      <c r="B36" s="23"/>
      <c r="C36" s="23"/>
      <c r="D36" s="23"/>
      <c r="E36" s="23"/>
      <c r="F36" s="23"/>
      <c r="G36" s="23"/>
    </row>
  </sheetData>
  <autoFilter ref="A7:G15" xr:uid="{BF770827-46B2-4AC3-BE82-B5223272D968}"/>
  <mergeCells count="12">
    <mergeCell ref="E29:G29"/>
    <mergeCell ref="A1:G1"/>
    <mergeCell ref="A6:G6"/>
    <mergeCell ref="A17:F17"/>
    <mergeCell ref="A19:D19"/>
    <mergeCell ref="E20:G20"/>
    <mergeCell ref="B23:D23"/>
    <mergeCell ref="B24:D24"/>
    <mergeCell ref="E24:G24"/>
    <mergeCell ref="B25:D25"/>
    <mergeCell ref="B26:D26"/>
    <mergeCell ref="E26:G2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6E33D-E0B5-4E0C-8BCE-B7A7AB39966C}">
  <dimension ref="A1:G43"/>
  <sheetViews>
    <sheetView topLeftCell="A5" workbookViewId="0">
      <selection activeCell="B20" sqref="B20"/>
    </sheetView>
  </sheetViews>
  <sheetFormatPr defaultRowHeight="14.25" x14ac:dyDescent="0.45"/>
  <cols>
    <col min="1" max="1" width="3.59765625" style="24" bestFit="1" customWidth="1"/>
    <col min="2" max="2" width="23.3984375" customWidth="1"/>
    <col min="3" max="3" width="32.3984375" customWidth="1"/>
    <col min="4" max="4" width="39.265625" customWidth="1"/>
    <col min="5" max="5" width="12.59765625" customWidth="1"/>
    <col min="6" max="6" width="12.1328125" customWidth="1"/>
    <col min="7" max="7" width="25.265625" style="122" customWidth="1"/>
  </cols>
  <sheetData>
    <row r="1" spans="1:7" ht="15.75" x14ac:dyDescent="0.5">
      <c r="A1" s="777" t="s">
        <v>0</v>
      </c>
      <c r="B1" s="777"/>
      <c r="C1" s="777"/>
      <c r="D1" s="777"/>
      <c r="E1" s="777"/>
      <c r="F1" s="777"/>
      <c r="G1" s="777"/>
    </row>
    <row r="2" spans="1:7" x14ac:dyDescent="0.45">
      <c r="A2" s="1"/>
      <c r="B2" s="2" t="s">
        <v>1</v>
      </c>
      <c r="C2" s="2" t="s">
        <v>651</v>
      </c>
      <c r="D2" s="2"/>
      <c r="E2" s="2"/>
      <c r="F2" s="2"/>
      <c r="G2" s="125"/>
    </row>
    <row r="3" spans="1:7" x14ac:dyDescent="0.45">
      <c r="A3" s="1"/>
      <c r="B3" s="2" t="s">
        <v>3</v>
      </c>
      <c r="C3" s="2" t="s">
        <v>571</v>
      </c>
      <c r="D3" s="2"/>
      <c r="E3" s="2"/>
      <c r="F3" s="2"/>
      <c r="G3" s="125"/>
    </row>
    <row r="4" spans="1:7" x14ac:dyDescent="0.45">
      <c r="A4" s="1"/>
      <c r="B4" s="2" t="s">
        <v>5</v>
      </c>
      <c r="C4" s="2" t="s">
        <v>652</v>
      </c>
      <c r="D4" s="2"/>
      <c r="E4" s="2"/>
      <c r="F4" s="2"/>
      <c r="G4" s="125"/>
    </row>
    <row r="5" spans="1:7" x14ac:dyDescent="0.45">
      <c r="A5" s="1"/>
      <c r="B5" s="2"/>
      <c r="C5" s="2"/>
      <c r="D5" s="2"/>
      <c r="E5" s="2"/>
      <c r="F5" s="2"/>
      <c r="G5" s="125"/>
    </row>
    <row r="6" spans="1:7" x14ac:dyDescent="0.45">
      <c r="A6" s="778" t="s">
        <v>7</v>
      </c>
      <c r="B6" s="779"/>
      <c r="C6" s="779"/>
      <c r="D6" s="779"/>
      <c r="E6" s="779"/>
      <c r="F6" s="779"/>
      <c r="G6" s="780"/>
    </row>
    <row r="7" spans="1:7" x14ac:dyDescent="0.45">
      <c r="A7" s="3" t="s">
        <v>8</v>
      </c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G7" s="126" t="s">
        <v>14</v>
      </c>
    </row>
    <row r="8" spans="1:7" x14ac:dyDescent="0.45">
      <c r="A8" s="12">
        <v>1</v>
      </c>
      <c r="B8" s="112" t="s">
        <v>594</v>
      </c>
      <c r="C8" s="112" t="s">
        <v>70</v>
      </c>
      <c r="D8" s="6" t="s">
        <v>653</v>
      </c>
      <c r="E8" s="12">
        <v>20</v>
      </c>
      <c r="F8" s="12" t="s">
        <v>624</v>
      </c>
      <c r="G8" s="127">
        <v>200000000</v>
      </c>
    </row>
    <row r="9" spans="1:7" x14ac:dyDescent="0.45">
      <c r="A9" s="12">
        <v>2</v>
      </c>
      <c r="B9" s="112" t="s">
        <v>594</v>
      </c>
      <c r="C9" s="6"/>
      <c r="D9" s="6" t="s">
        <v>654</v>
      </c>
      <c r="E9" s="118">
        <v>10</v>
      </c>
      <c r="F9" s="12" t="s">
        <v>624</v>
      </c>
      <c r="G9" s="127">
        <v>100000000</v>
      </c>
    </row>
    <row r="10" spans="1:7" x14ac:dyDescent="0.45">
      <c r="A10" s="12">
        <v>3</v>
      </c>
      <c r="B10" s="112" t="s">
        <v>594</v>
      </c>
      <c r="C10" s="6"/>
      <c r="D10" s="6" t="s">
        <v>655</v>
      </c>
      <c r="E10" s="118">
        <v>10</v>
      </c>
      <c r="F10" s="12" t="s">
        <v>624</v>
      </c>
      <c r="G10" s="127">
        <v>100000000</v>
      </c>
    </row>
    <row r="11" spans="1:7" x14ac:dyDescent="0.45">
      <c r="A11" s="12">
        <v>4</v>
      </c>
      <c r="B11" s="112" t="s">
        <v>594</v>
      </c>
      <c r="C11" s="6"/>
      <c r="D11" s="6" t="s">
        <v>656</v>
      </c>
      <c r="E11" s="118">
        <v>15</v>
      </c>
      <c r="F11" s="12" t="s">
        <v>624</v>
      </c>
      <c r="G11" s="127">
        <v>150000000</v>
      </c>
    </row>
    <row r="12" spans="1:7" x14ac:dyDescent="0.45">
      <c r="A12" s="12">
        <v>5</v>
      </c>
      <c r="B12" s="112" t="s">
        <v>594</v>
      </c>
      <c r="C12" s="6"/>
      <c r="D12" s="6" t="s">
        <v>657</v>
      </c>
      <c r="E12" s="12">
        <v>10</v>
      </c>
      <c r="F12" s="12" t="s">
        <v>624</v>
      </c>
      <c r="G12" s="127">
        <v>100000000</v>
      </c>
    </row>
    <row r="13" spans="1:7" x14ac:dyDescent="0.45">
      <c r="A13" s="12">
        <v>6</v>
      </c>
      <c r="B13" s="112" t="s">
        <v>594</v>
      </c>
      <c r="C13" s="112" t="s">
        <v>658</v>
      </c>
      <c r="D13" s="6" t="s">
        <v>659</v>
      </c>
      <c r="E13" s="12">
        <v>1</v>
      </c>
      <c r="F13" s="12" t="s">
        <v>406</v>
      </c>
      <c r="G13" s="127">
        <v>30000000</v>
      </c>
    </row>
    <row r="14" spans="1:7" s="8" customFormat="1" x14ac:dyDescent="0.45">
      <c r="A14" s="12">
        <v>7</v>
      </c>
      <c r="B14" s="112" t="s">
        <v>594</v>
      </c>
      <c r="C14" s="6"/>
      <c r="D14" s="6" t="s">
        <v>660</v>
      </c>
      <c r="E14" s="12">
        <v>1</v>
      </c>
      <c r="F14" s="12" t="s">
        <v>406</v>
      </c>
      <c r="G14" s="127">
        <v>30000000</v>
      </c>
    </row>
    <row r="15" spans="1:7" s="8" customFormat="1" x14ac:dyDescent="0.45">
      <c r="A15" s="12">
        <v>8</v>
      </c>
      <c r="B15" s="112" t="s">
        <v>594</v>
      </c>
      <c r="C15" s="6"/>
      <c r="D15" s="6" t="s">
        <v>661</v>
      </c>
      <c r="E15" s="111">
        <v>1</v>
      </c>
      <c r="F15" s="111" t="s">
        <v>406</v>
      </c>
      <c r="G15" s="127">
        <v>30000000</v>
      </c>
    </row>
    <row r="16" spans="1:7" x14ac:dyDescent="0.45">
      <c r="A16" s="12">
        <v>9</v>
      </c>
      <c r="B16" s="112" t="s">
        <v>594</v>
      </c>
      <c r="C16" s="112" t="s">
        <v>662</v>
      </c>
      <c r="D16" s="6" t="s">
        <v>663</v>
      </c>
      <c r="E16" s="12">
        <v>1</v>
      </c>
      <c r="F16" s="12" t="s">
        <v>406</v>
      </c>
      <c r="G16" s="127">
        <v>150000000</v>
      </c>
    </row>
    <row r="17" spans="1:7" x14ac:dyDescent="0.45">
      <c r="A17" s="12">
        <v>10</v>
      </c>
      <c r="B17" s="112" t="s">
        <v>594</v>
      </c>
      <c r="C17" s="6"/>
      <c r="D17" s="6" t="s">
        <v>656</v>
      </c>
      <c r="E17" s="12">
        <v>1</v>
      </c>
      <c r="F17" s="12" t="s">
        <v>406</v>
      </c>
      <c r="G17" s="127">
        <v>200000000</v>
      </c>
    </row>
    <row r="18" spans="1:7" x14ac:dyDescent="0.45">
      <c r="A18" s="12">
        <v>11</v>
      </c>
      <c r="B18" s="112" t="s">
        <v>109</v>
      </c>
      <c r="C18" s="112" t="s">
        <v>664</v>
      </c>
      <c r="D18" s="6" t="s">
        <v>665</v>
      </c>
      <c r="E18" s="12">
        <v>1</v>
      </c>
      <c r="F18" s="12" t="s">
        <v>406</v>
      </c>
      <c r="G18" s="127">
        <v>200000000</v>
      </c>
    </row>
    <row r="19" spans="1:7" ht="42.75" x14ac:dyDescent="0.45">
      <c r="A19" s="12">
        <v>12</v>
      </c>
      <c r="B19" s="112" t="s">
        <v>109</v>
      </c>
      <c r="C19" s="112" t="s">
        <v>666</v>
      </c>
      <c r="D19" s="6" t="s">
        <v>667</v>
      </c>
      <c r="E19" s="12">
        <v>1</v>
      </c>
      <c r="F19" s="12" t="s">
        <v>406</v>
      </c>
      <c r="G19" s="127">
        <v>60000000</v>
      </c>
    </row>
    <row r="20" spans="1:7" x14ac:dyDescent="0.45">
      <c r="A20" s="12">
        <v>13</v>
      </c>
      <c r="B20" s="112" t="s">
        <v>519</v>
      </c>
      <c r="C20" s="112" t="s">
        <v>668</v>
      </c>
      <c r="D20" s="6" t="s">
        <v>654</v>
      </c>
      <c r="E20" s="12">
        <v>1</v>
      </c>
      <c r="F20" s="12" t="s">
        <v>406</v>
      </c>
      <c r="G20" s="127">
        <v>25000000</v>
      </c>
    </row>
    <row r="21" spans="1:7" x14ac:dyDescent="0.45">
      <c r="A21" s="12">
        <v>14</v>
      </c>
      <c r="B21" s="112" t="s">
        <v>283</v>
      </c>
      <c r="C21" s="112" t="s">
        <v>669</v>
      </c>
      <c r="D21" s="6" t="s">
        <v>655</v>
      </c>
      <c r="E21" s="12">
        <v>1</v>
      </c>
      <c r="F21" s="12" t="s">
        <v>406</v>
      </c>
      <c r="G21" s="127">
        <v>25000000</v>
      </c>
    </row>
    <row r="22" spans="1:7" x14ac:dyDescent="0.45">
      <c r="A22" s="12">
        <v>15</v>
      </c>
      <c r="B22" s="112" t="s">
        <v>275</v>
      </c>
      <c r="C22" s="112" t="s">
        <v>670</v>
      </c>
      <c r="D22" s="6" t="s">
        <v>659</v>
      </c>
      <c r="E22" s="12">
        <v>1</v>
      </c>
      <c r="F22" s="12" t="s">
        <v>406</v>
      </c>
      <c r="G22" s="127">
        <v>100000000</v>
      </c>
    </row>
    <row r="23" spans="1:7" x14ac:dyDescent="0.45">
      <c r="A23" s="12"/>
      <c r="B23" s="6"/>
      <c r="C23" s="6"/>
      <c r="D23" s="6"/>
      <c r="E23" s="12"/>
      <c r="F23" s="12"/>
      <c r="G23" s="127"/>
    </row>
    <row r="24" spans="1:7" ht="15" customHeight="1" x14ac:dyDescent="0.45">
      <c r="A24" s="761"/>
      <c r="B24" s="762"/>
      <c r="C24" s="762"/>
      <c r="D24" s="762"/>
      <c r="E24" s="762"/>
      <c r="F24" s="763"/>
      <c r="G24" s="129">
        <f>SUM(G8:G23)</f>
        <v>1500000000</v>
      </c>
    </row>
    <row r="25" spans="1:7" ht="15" customHeight="1" x14ac:dyDescent="0.45">
      <c r="A25" s="16"/>
      <c r="B25" s="16"/>
      <c r="C25" s="16"/>
      <c r="D25" s="16"/>
      <c r="E25" s="16"/>
      <c r="F25" s="16"/>
      <c r="G25" s="130"/>
    </row>
    <row r="26" spans="1:7" ht="15" customHeight="1" x14ac:dyDescent="0.45">
      <c r="A26" s="788"/>
      <c r="B26" s="788"/>
      <c r="C26" s="788"/>
      <c r="D26" s="788"/>
      <c r="E26" s="16"/>
      <c r="F26" s="16"/>
      <c r="G26" s="130"/>
    </row>
    <row r="27" spans="1:7" ht="15" customHeight="1" x14ac:dyDescent="0.45">
      <c r="A27" s="16"/>
      <c r="B27" s="16"/>
      <c r="C27" s="16"/>
      <c r="D27" s="16"/>
      <c r="E27" s="787" t="s">
        <v>54</v>
      </c>
      <c r="F27" s="787"/>
      <c r="G27" s="787"/>
    </row>
    <row r="28" spans="1:7" x14ac:dyDescent="0.45">
      <c r="A28" s="18"/>
      <c r="B28" s="19"/>
      <c r="C28" s="19"/>
      <c r="D28" s="19"/>
      <c r="E28" s="19"/>
      <c r="F28" s="18"/>
      <c r="G28" s="131"/>
    </row>
    <row r="29" spans="1:7" ht="15" customHeight="1" x14ac:dyDescent="0.45">
      <c r="A29" s="18"/>
      <c r="B29" s="20"/>
      <c r="C29" s="19"/>
      <c r="D29" s="19"/>
      <c r="E29" s="21"/>
      <c r="F29" s="21"/>
      <c r="G29" s="132"/>
    </row>
    <row r="30" spans="1:7" x14ac:dyDescent="0.45">
      <c r="A30" s="18"/>
      <c r="B30" s="790"/>
      <c r="C30" s="790"/>
      <c r="D30" s="790"/>
      <c r="E30" s="19"/>
      <c r="F30" s="19"/>
      <c r="G30" s="133"/>
    </row>
    <row r="31" spans="1:7" x14ac:dyDescent="0.45">
      <c r="A31" s="18"/>
      <c r="B31" s="790"/>
      <c r="C31" s="790"/>
      <c r="D31" s="790"/>
      <c r="E31" s="789" t="s">
        <v>671</v>
      </c>
      <c r="F31" s="789"/>
      <c r="G31" s="789"/>
    </row>
    <row r="32" spans="1:7" x14ac:dyDescent="0.45">
      <c r="A32" s="18"/>
      <c r="B32" s="790"/>
      <c r="C32" s="790"/>
      <c r="D32" s="790"/>
      <c r="E32" s="19"/>
      <c r="F32" s="19"/>
      <c r="G32" s="133"/>
    </row>
    <row r="33" spans="1:7" ht="15.75" x14ac:dyDescent="0.45">
      <c r="A33" s="18"/>
      <c r="B33" s="791"/>
      <c r="C33" s="791"/>
      <c r="D33" s="791"/>
      <c r="E33" s="789"/>
      <c r="F33" s="789"/>
      <c r="G33" s="789"/>
    </row>
    <row r="34" spans="1:7" x14ac:dyDescent="0.45">
      <c r="A34" s="18"/>
      <c r="B34" s="19"/>
      <c r="C34" s="19"/>
      <c r="D34" s="19"/>
      <c r="E34" s="19"/>
      <c r="F34" s="19"/>
      <c r="G34" s="133"/>
    </row>
    <row r="35" spans="1:7" x14ac:dyDescent="0.45">
      <c r="A35" s="22"/>
      <c r="B35" s="23"/>
      <c r="C35" s="23"/>
      <c r="D35" s="23"/>
      <c r="E35" s="23"/>
      <c r="F35" s="23"/>
      <c r="G35" s="134"/>
    </row>
    <row r="36" spans="1:7" x14ac:dyDescent="0.45">
      <c r="A36" s="22"/>
      <c r="B36" s="23"/>
      <c r="C36" s="23"/>
      <c r="D36" s="23"/>
      <c r="E36" s="787"/>
      <c r="F36" s="787"/>
      <c r="G36" s="787"/>
    </row>
    <row r="37" spans="1:7" x14ac:dyDescent="0.45">
      <c r="A37" s="22"/>
      <c r="B37" s="23"/>
      <c r="C37" s="23"/>
      <c r="D37" s="23"/>
      <c r="E37" s="23"/>
      <c r="F37" s="23"/>
      <c r="G37" s="134"/>
    </row>
    <row r="38" spans="1:7" x14ac:dyDescent="0.45">
      <c r="A38" s="22"/>
      <c r="B38" s="23"/>
      <c r="C38" s="23"/>
      <c r="D38" s="23"/>
      <c r="E38" s="23"/>
      <c r="F38" s="23"/>
      <c r="G38" s="134"/>
    </row>
    <row r="39" spans="1:7" x14ac:dyDescent="0.45">
      <c r="A39" s="22"/>
      <c r="B39" s="23"/>
      <c r="C39" s="23"/>
      <c r="D39" s="23"/>
      <c r="E39" s="23"/>
      <c r="F39" s="23"/>
      <c r="G39" s="134"/>
    </row>
    <row r="40" spans="1:7" x14ac:dyDescent="0.45">
      <c r="A40" s="22"/>
      <c r="B40" s="23"/>
      <c r="C40" s="23"/>
      <c r="D40" s="23"/>
    </row>
    <row r="41" spans="1:7" x14ac:dyDescent="0.45">
      <c r="A41" s="22"/>
      <c r="B41" s="23"/>
      <c r="C41" s="23"/>
      <c r="D41" s="23"/>
      <c r="E41" s="23"/>
      <c r="F41" s="23"/>
      <c r="G41" s="134"/>
    </row>
    <row r="42" spans="1:7" x14ac:dyDescent="0.45">
      <c r="A42" s="22"/>
      <c r="B42" s="23"/>
      <c r="C42" s="23"/>
      <c r="D42" s="23"/>
      <c r="E42" s="23"/>
      <c r="F42" s="23"/>
      <c r="G42" s="134"/>
    </row>
    <row r="43" spans="1:7" x14ac:dyDescent="0.45">
      <c r="A43" s="22"/>
      <c r="B43" s="23"/>
      <c r="C43" s="23"/>
      <c r="D43" s="23"/>
      <c r="E43" s="23"/>
      <c r="F43" s="23"/>
      <c r="G43" s="134"/>
    </row>
  </sheetData>
  <autoFilter ref="A7:G22" xr:uid="{37828575-246E-4859-B70F-C4A4CD4E2BCD}"/>
  <mergeCells count="12">
    <mergeCell ref="E36:G36"/>
    <mergeCell ref="A1:G1"/>
    <mergeCell ref="A6:G6"/>
    <mergeCell ref="A24:F24"/>
    <mergeCell ref="A26:D26"/>
    <mergeCell ref="E27:G27"/>
    <mergeCell ref="B30:D30"/>
    <mergeCell ref="B31:D31"/>
    <mergeCell ref="E31:G31"/>
    <mergeCell ref="B32:D32"/>
    <mergeCell ref="B33:D33"/>
    <mergeCell ref="E33:G3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4174-6A48-450E-BC93-2AC13467B1C0}">
  <dimension ref="A1:G43"/>
  <sheetViews>
    <sheetView topLeftCell="A6" workbookViewId="0">
      <selection activeCell="G8" sqref="G8:G22"/>
    </sheetView>
  </sheetViews>
  <sheetFormatPr defaultRowHeight="14.25" x14ac:dyDescent="0.45"/>
  <cols>
    <col min="1" max="1" width="3.59765625" style="382" bestFit="1" customWidth="1"/>
    <col min="2" max="2" width="23.3984375" style="364" customWidth="1"/>
    <col min="3" max="3" width="32.3984375" style="364" customWidth="1"/>
    <col min="4" max="4" width="39.265625" style="364" customWidth="1"/>
    <col min="5" max="5" width="12.59765625" style="364" customWidth="1"/>
    <col min="6" max="6" width="12.1328125" style="364" customWidth="1"/>
    <col min="7" max="7" width="25.265625" style="381" customWidth="1"/>
    <col min="8" max="16384" width="9.06640625" style="364"/>
  </cols>
  <sheetData>
    <row r="1" spans="1:7" ht="15.75" x14ac:dyDescent="0.5">
      <c r="A1" s="825" t="s">
        <v>0</v>
      </c>
      <c r="B1" s="825"/>
      <c r="C1" s="825"/>
      <c r="D1" s="825"/>
      <c r="E1" s="825"/>
      <c r="F1" s="825"/>
      <c r="G1" s="825"/>
    </row>
    <row r="2" spans="1:7" x14ac:dyDescent="0.45">
      <c r="A2" s="365"/>
      <c r="B2" s="366" t="s">
        <v>1</v>
      </c>
      <c r="C2" s="366" t="s">
        <v>672</v>
      </c>
      <c r="D2" s="366"/>
      <c r="E2" s="366"/>
      <c r="F2" s="366"/>
      <c r="G2" s="367"/>
    </row>
    <row r="3" spans="1:7" x14ac:dyDescent="0.45">
      <c r="A3" s="365"/>
      <c r="B3" s="366" t="s">
        <v>3</v>
      </c>
      <c r="C3" s="366" t="s">
        <v>571</v>
      </c>
      <c r="D3" s="366"/>
      <c r="E3" s="366"/>
      <c r="F3" s="366"/>
      <c r="G3" s="367"/>
    </row>
    <row r="4" spans="1:7" x14ac:dyDescent="0.45">
      <c r="A4" s="365"/>
      <c r="B4" s="366" t="s">
        <v>5</v>
      </c>
      <c r="C4" s="366" t="s">
        <v>652</v>
      </c>
      <c r="D4" s="366"/>
      <c r="E4" s="366"/>
      <c r="F4" s="366"/>
      <c r="G4" s="367"/>
    </row>
    <row r="5" spans="1:7" x14ac:dyDescent="0.45">
      <c r="A5" s="365"/>
      <c r="B5" s="366"/>
      <c r="C5" s="366"/>
      <c r="D5" s="366"/>
      <c r="E5" s="366"/>
      <c r="F5" s="366"/>
      <c r="G5" s="367"/>
    </row>
    <row r="6" spans="1:7" x14ac:dyDescent="0.45">
      <c r="A6" s="826" t="s">
        <v>7</v>
      </c>
      <c r="B6" s="827"/>
      <c r="C6" s="827"/>
      <c r="D6" s="827"/>
      <c r="E6" s="827"/>
      <c r="F6" s="827"/>
      <c r="G6" s="828"/>
    </row>
    <row r="7" spans="1:7" x14ac:dyDescent="0.45">
      <c r="A7" s="292" t="s">
        <v>8</v>
      </c>
      <c r="B7" s="292" t="s">
        <v>9</v>
      </c>
      <c r="C7" s="292" t="s">
        <v>10</v>
      </c>
      <c r="D7" s="292" t="s">
        <v>11</v>
      </c>
      <c r="E7" s="292" t="s">
        <v>12</v>
      </c>
      <c r="F7" s="292" t="s">
        <v>13</v>
      </c>
      <c r="G7" s="368" t="s">
        <v>14</v>
      </c>
    </row>
    <row r="8" spans="1:7" x14ac:dyDescent="0.45">
      <c r="A8" s="292">
        <v>1</v>
      </c>
      <c r="B8" s="119" t="s">
        <v>587</v>
      </c>
      <c r="C8" s="119" t="s">
        <v>673</v>
      </c>
      <c r="D8" s="67" t="s">
        <v>674</v>
      </c>
      <c r="E8" s="120" t="s">
        <v>675</v>
      </c>
      <c r="F8" s="292"/>
      <c r="G8" s="316">
        <v>200000000</v>
      </c>
    </row>
    <row r="9" spans="1:7" x14ac:dyDescent="0.45">
      <c r="A9" s="292">
        <v>2</v>
      </c>
      <c r="B9" s="119" t="s">
        <v>587</v>
      </c>
      <c r="C9" s="119" t="s">
        <v>676</v>
      </c>
      <c r="D9" s="67" t="s">
        <v>677</v>
      </c>
      <c r="E9" s="120">
        <v>1</v>
      </c>
      <c r="F9" s="292"/>
      <c r="G9" s="316">
        <v>80000000</v>
      </c>
    </row>
    <row r="10" spans="1:7" ht="28.5" x14ac:dyDescent="0.45">
      <c r="A10" s="120">
        <v>3</v>
      </c>
      <c r="B10" s="119" t="s">
        <v>587</v>
      </c>
      <c r="C10" s="119" t="s">
        <v>678</v>
      </c>
      <c r="D10" s="67" t="s">
        <v>677</v>
      </c>
      <c r="E10" s="120">
        <v>1</v>
      </c>
      <c r="F10" s="120"/>
      <c r="G10" s="316">
        <v>50000000</v>
      </c>
    </row>
    <row r="11" spans="1:7" x14ac:dyDescent="0.45">
      <c r="A11" s="292">
        <v>4</v>
      </c>
      <c r="B11" s="119" t="s">
        <v>283</v>
      </c>
      <c r="C11" s="119" t="s">
        <v>679</v>
      </c>
      <c r="D11" s="67" t="s">
        <v>680</v>
      </c>
      <c r="E11" s="350">
        <v>1300</v>
      </c>
      <c r="F11" s="120" t="s">
        <v>681</v>
      </c>
      <c r="G11" s="316">
        <v>200000000</v>
      </c>
    </row>
    <row r="12" spans="1:7" s="383" customFormat="1" x14ac:dyDescent="0.45">
      <c r="A12" s="315">
        <v>5</v>
      </c>
      <c r="B12" s="347" t="s">
        <v>109</v>
      </c>
      <c r="C12" s="347" t="s">
        <v>682</v>
      </c>
      <c r="D12" s="314" t="s">
        <v>683</v>
      </c>
      <c r="E12" s="348">
        <v>1</v>
      </c>
      <c r="F12" s="315" t="s">
        <v>406</v>
      </c>
      <c r="G12" s="349">
        <v>75000000</v>
      </c>
    </row>
    <row r="13" spans="1:7" s="383" customFormat="1" x14ac:dyDescent="0.45">
      <c r="A13" s="384">
        <v>6</v>
      </c>
      <c r="B13" s="347" t="s">
        <v>109</v>
      </c>
      <c r="C13" s="347" t="s">
        <v>682</v>
      </c>
      <c r="D13" s="314" t="s">
        <v>684</v>
      </c>
      <c r="E13" s="348">
        <v>1</v>
      </c>
      <c r="F13" s="315" t="s">
        <v>406</v>
      </c>
      <c r="G13" s="349">
        <v>75000000</v>
      </c>
    </row>
    <row r="14" spans="1:7" x14ac:dyDescent="0.45">
      <c r="A14" s="120">
        <v>7</v>
      </c>
      <c r="B14" s="119" t="s">
        <v>109</v>
      </c>
      <c r="C14" s="119" t="s">
        <v>685</v>
      </c>
      <c r="D14" s="67" t="s">
        <v>566</v>
      </c>
      <c r="E14" s="120">
        <v>1</v>
      </c>
      <c r="F14" s="120" t="s">
        <v>406</v>
      </c>
      <c r="G14" s="316">
        <v>200000000</v>
      </c>
    </row>
    <row r="15" spans="1:7" x14ac:dyDescent="0.45">
      <c r="A15" s="292">
        <v>8</v>
      </c>
      <c r="B15" s="119" t="s">
        <v>109</v>
      </c>
      <c r="C15" s="119" t="s">
        <v>686</v>
      </c>
      <c r="D15" s="67" t="s">
        <v>566</v>
      </c>
      <c r="E15" s="350">
        <v>1</v>
      </c>
      <c r="F15" s="120" t="s">
        <v>406</v>
      </c>
      <c r="G15" s="316">
        <v>20000000</v>
      </c>
    </row>
    <row r="16" spans="1:7" x14ac:dyDescent="0.45">
      <c r="A16" s="120">
        <v>9</v>
      </c>
      <c r="B16" s="119" t="s">
        <v>109</v>
      </c>
      <c r="C16" s="119" t="s">
        <v>687</v>
      </c>
      <c r="D16" s="67" t="s">
        <v>566</v>
      </c>
      <c r="E16" s="120">
        <v>1</v>
      </c>
      <c r="F16" s="120" t="s">
        <v>406</v>
      </c>
      <c r="G16" s="316">
        <v>30000000</v>
      </c>
    </row>
    <row r="17" spans="1:7" x14ac:dyDescent="0.45">
      <c r="A17" s="292">
        <v>10</v>
      </c>
      <c r="B17" s="119" t="s">
        <v>688</v>
      </c>
      <c r="C17" s="119" t="s">
        <v>689</v>
      </c>
      <c r="D17" s="67" t="s">
        <v>688</v>
      </c>
      <c r="E17" s="120" t="s">
        <v>690</v>
      </c>
      <c r="F17" s="120"/>
      <c r="G17" s="316">
        <v>50000000</v>
      </c>
    </row>
    <row r="18" spans="1:7" s="369" customFormat="1" x14ac:dyDescent="0.45">
      <c r="A18" s="120">
        <v>11</v>
      </c>
      <c r="B18" s="119" t="s">
        <v>594</v>
      </c>
      <c r="C18" s="119" t="s">
        <v>689</v>
      </c>
      <c r="D18" s="67" t="s">
        <v>691</v>
      </c>
      <c r="E18" s="120" t="s">
        <v>690</v>
      </c>
      <c r="F18" s="120"/>
      <c r="G18" s="316">
        <v>50000000</v>
      </c>
    </row>
    <row r="19" spans="1:7" s="369" customFormat="1" x14ac:dyDescent="0.45">
      <c r="A19" s="292">
        <v>12</v>
      </c>
      <c r="B19" s="119" t="s">
        <v>594</v>
      </c>
      <c r="C19" s="119" t="s">
        <v>692</v>
      </c>
      <c r="D19" s="67" t="s">
        <v>693</v>
      </c>
      <c r="E19" s="318">
        <v>1</v>
      </c>
      <c r="F19" s="318" t="s">
        <v>406</v>
      </c>
      <c r="G19" s="316">
        <v>150000000</v>
      </c>
    </row>
    <row r="20" spans="1:7" s="369" customFormat="1" x14ac:dyDescent="0.45">
      <c r="A20" s="120">
        <v>13</v>
      </c>
      <c r="B20" s="119" t="s">
        <v>594</v>
      </c>
      <c r="C20" s="119" t="s">
        <v>70</v>
      </c>
      <c r="D20" s="67" t="s">
        <v>566</v>
      </c>
      <c r="E20" s="120">
        <v>20</v>
      </c>
      <c r="F20" s="120" t="s">
        <v>624</v>
      </c>
      <c r="G20" s="316">
        <v>200000000</v>
      </c>
    </row>
    <row r="21" spans="1:7" s="369" customFormat="1" x14ac:dyDescent="0.45">
      <c r="A21" s="292">
        <v>14</v>
      </c>
      <c r="B21" s="119" t="s">
        <v>594</v>
      </c>
      <c r="C21" s="119" t="s">
        <v>70</v>
      </c>
      <c r="D21" s="67" t="s">
        <v>694</v>
      </c>
      <c r="E21" s="318">
        <v>8</v>
      </c>
      <c r="F21" s="318" t="s">
        <v>624</v>
      </c>
      <c r="G21" s="316">
        <v>40000000</v>
      </c>
    </row>
    <row r="22" spans="1:7" s="369" customFormat="1" x14ac:dyDescent="0.45">
      <c r="A22" s="120">
        <v>15</v>
      </c>
      <c r="B22" s="119" t="s">
        <v>695</v>
      </c>
      <c r="C22" s="119" t="s">
        <v>696</v>
      </c>
      <c r="D22" s="67" t="s">
        <v>566</v>
      </c>
      <c r="E22" s="318">
        <v>2</v>
      </c>
      <c r="F22" s="318" t="s">
        <v>697</v>
      </c>
      <c r="G22" s="316">
        <v>80000000</v>
      </c>
    </row>
    <row r="23" spans="1:7" x14ac:dyDescent="0.45">
      <c r="A23" s="120"/>
      <c r="B23" s="67"/>
      <c r="C23" s="67"/>
      <c r="D23" s="67"/>
      <c r="E23" s="120"/>
      <c r="F23" s="120"/>
      <c r="G23" s="317"/>
    </row>
    <row r="24" spans="1:7" ht="15" customHeight="1" x14ac:dyDescent="0.45">
      <c r="A24" s="829"/>
      <c r="B24" s="830"/>
      <c r="C24" s="830"/>
      <c r="D24" s="830"/>
      <c r="E24" s="830"/>
      <c r="F24" s="831"/>
      <c r="G24" s="370">
        <f>SUM(G8:G23)</f>
        <v>1500000000</v>
      </c>
    </row>
    <row r="25" spans="1:7" ht="15" customHeight="1" x14ac:dyDescent="0.45">
      <c r="A25" s="371"/>
      <c r="B25" s="371"/>
      <c r="C25" s="371"/>
      <c r="D25" s="371"/>
      <c r="E25" s="371"/>
      <c r="F25" s="371"/>
      <c r="G25" s="372"/>
    </row>
    <row r="26" spans="1:7" ht="15" customHeight="1" x14ac:dyDescent="0.45">
      <c r="A26" s="832"/>
      <c r="B26" s="832"/>
      <c r="C26" s="832"/>
      <c r="D26" s="832"/>
      <c r="E26" s="371"/>
      <c r="F26" s="371"/>
      <c r="G26" s="372"/>
    </row>
    <row r="27" spans="1:7" ht="15" customHeight="1" x14ac:dyDescent="0.45">
      <c r="A27" s="371"/>
      <c r="B27" s="371"/>
      <c r="C27" s="371"/>
      <c r="D27" s="371"/>
      <c r="E27" s="824" t="s">
        <v>54</v>
      </c>
      <c r="F27" s="824"/>
      <c r="G27" s="824"/>
    </row>
    <row r="28" spans="1:7" x14ac:dyDescent="0.45">
      <c r="A28" s="352"/>
      <c r="B28" s="351"/>
      <c r="C28" s="351"/>
      <c r="D28" s="351"/>
      <c r="E28" s="351"/>
      <c r="F28" s="352"/>
      <c r="G28" s="373"/>
    </row>
    <row r="29" spans="1:7" ht="15" customHeight="1" x14ac:dyDescent="0.45">
      <c r="A29" s="352"/>
      <c r="B29" s="374"/>
      <c r="C29" s="351"/>
      <c r="D29" s="351"/>
      <c r="E29" s="375"/>
      <c r="F29" s="375"/>
      <c r="G29" s="376"/>
    </row>
    <row r="30" spans="1:7" x14ac:dyDescent="0.45">
      <c r="A30" s="352"/>
      <c r="B30" s="833"/>
      <c r="C30" s="833"/>
      <c r="D30" s="833"/>
      <c r="E30" s="351"/>
      <c r="F30" s="351"/>
      <c r="G30" s="377"/>
    </row>
    <row r="31" spans="1:7" x14ac:dyDescent="0.45">
      <c r="A31" s="352"/>
      <c r="B31" s="833"/>
      <c r="C31" s="833"/>
      <c r="D31" s="833"/>
      <c r="E31" s="834" t="s">
        <v>672</v>
      </c>
      <c r="F31" s="834"/>
      <c r="G31" s="834"/>
    </row>
    <row r="32" spans="1:7" x14ac:dyDescent="0.45">
      <c r="A32" s="352"/>
      <c r="B32" s="833"/>
      <c r="C32" s="833"/>
      <c r="D32" s="833"/>
      <c r="E32" s="351"/>
      <c r="F32" s="351"/>
      <c r="G32" s="377"/>
    </row>
    <row r="33" spans="1:7" ht="15.75" x14ac:dyDescent="0.45">
      <c r="A33" s="352"/>
      <c r="B33" s="835"/>
      <c r="C33" s="835"/>
      <c r="D33" s="835"/>
      <c r="E33" s="834"/>
      <c r="F33" s="834"/>
      <c r="G33" s="834"/>
    </row>
    <row r="34" spans="1:7" x14ac:dyDescent="0.45">
      <c r="A34" s="352"/>
      <c r="B34" s="351"/>
      <c r="C34" s="351"/>
      <c r="D34" s="351"/>
      <c r="E34" s="351"/>
      <c r="F34" s="351"/>
      <c r="G34" s="377"/>
    </row>
    <row r="35" spans="1:7" x14ac:dyDescent="0.45">
      <c r="A35" s="378"/>
      <c r="B35" s="379"/>
      <c r="C35" s="379"/>
      <c r="D35" s="379"/>
      <c r="E35" s="379"/>
      <c r="F35" s="379"/>
      <c r="G35" s="380"/>
    </row>
    <row r="36" spans="1:7" x14ac:dyDescent="0.45">
      <c r="A36" s="378"/>
      <c r="B36" s="379"/>
      <c r="C36" s="379"/>
      <c r="D36" s="379"/>
      <c r="E36" s="824"/>
      <c r="F36" s="824"/>
      <c r="G36" s="824"/>
    </row>
    <row r="37" spans="1:7" x14ac:dyDescent="0.45">
      <c r="A37" s="378"/>
      <c r="B37" s="379"/>
      <c r="C37" s="379"/>
      <c r="D37" s="379"/>
      <c r="E37" s="379"/>
      <c r="F37" s="379"/>
      <c r="G37" s="380"/>
    </row>
    <row r="38" spans="1:7" x14ac:dyDescent="0.45">
      <c r="A38" s="378"/>
      <c r="B38" s="379"/>
      <c r="C38" s="379"/>
      <c r="D38" s="379"/>
      <c r="E38" s="379"/>
      <c r="F38" s="379"/>
      <c r="G38" s="380"/>
    </row>
    <row r="39" spans="1:7" x14ac:dyDescent="0.45">
      <c r="A39" s="378"/>
      <c r="B39" s="379"/>
      <c r="C39" s="379"/>
      <c r="D39" s="379"/>
      <c r="E39" s="379"/>
      <c r="F39" s="379"/>
      <c r="G39" s="380"/>
    </row>
    <row r="40" spans="1:7" x14ac:dyDescent="0.45">
      <c r="A40" s="378"/>
      <c r="B40" s="379"/>
      <c r="C40" s="379"/>
      <c r="D40" s="379"/>
    </row>
    <row r="41" spans="1:7" x14ac:dyDescent="0.45">
      <c r="A41" s="378"/>
      <c r="B41" s="379"/>
      <c r="C41" s="379"/>
      <c r="D41" s="379"/>
      <c r="E41" s="379"/>
      <c r="F41" s="379"/>
      <c r="G41" s="380"/>
    </row>
    <row r="42" spans="1:7" x14ac:dyDescent="0.45">
      <c r="A42" s="378"/>
      <c r="B42" s="379"/>
      <c r="C42" s="379"/>
      <c r="D42" s="379"/>
      <c r="E42" s="379"/>
      <c r="F42" s="379"/>
      <c r="G42" s="380"/>
    </row>
    <row r="43" spans="1:7" x14ac:dyDescent="0.45">
      <c r="A43" s="378"/>
      <c r="B43" s="379"/>
      <c r="C43" s="379"/>
      <c r="D43" s="379"/>
      <c r="E43" s="379"/>
      <c r="F43" s="379"/>
      <c r="G43" s="380"/>
    </row>
  </sheetData>
  <autoFilter ref="A7:G22" xr:uid="{82DF48C1-2D39-4714-A145-6FDB2DB80FA1}"/>
  <mergeCells count="12">
    <mergeCell ref="E36:G36"/>
    <mergeCell ref="A1:G1"/>
    <mergeCell ref="A6:G6"/>
    <mergeCell ref="A24:F24"/>
    <mergeCell ref="A26:D26"/>
    <mergeCell ref="E27:G27"/>
    <mergeCell ref="B30:D30"/>
    <mergeCell ref="B31:D31"/>
    <mergeCell ref="E31:G31"/>
    <mergeCell ref="B32:D32"/>
    <mergeCell ref="B33:D33"/>
    <mergeCell ref="E33:G3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CDE39-E52E-4AC3-A130-9688A704A81D}">
  <dimension ref="A1:G37"/>
  <sheetViews>
    <sheetView topLeftCell="A4" workbookViewId="0">
      <selection activeCell="B27" sqref="B27:D27"/>
    </sheetView>
  </sheetViews>
  <sheetFormatPr defaultRowHeight="14.25" x14ac:dyDescent="0.45"/>
  <cols>
    <col min="1" max="1" width="3.59765625" style="24" bestFit="1" customWidth="1"/>
    <col min="2" max="2" width="23.3984375" customWidth="1"/>
    <col min="3" max="3" width="32.3984375" customWidth="1"/>
    <col min="4" max="4" width="39.265625" customWidth="1"/>
    <col min="5" max="5" width="12.59765625" customWidth="1"/>
    <col min="6" max="6" width="12.1328125" customWidth="1"/>
    <col min="7" max="7" width="25.265625" style="122" customWidth="1"/>
  </cols>
  <sheetData>
    <row r="1" spans="1:7" ht="15.75" x14ac:dyDescent="0.5">
      <c r="A1" s="777" t="s">
        <v>0</v>
      </c>
      <c r="B1" s="777"/>
      <c r="C1" s="777"/>
      <c r="D1" s="777"/>
      <c r="E1" s="777"/>
      <c r="F1" s="777"/>
      <c r="G1" s="777"/>
    </row>
    <row r="2" spans="1:7" x14ac:dyDescent="0.45">
      <c r="A2" s="1"/>
      <c r="B2" s="2" t="s">
        <v>1</v>
      </c>
      <c r="C2" s="2" t="s">
        <v>698</v>
      </c>
      <c r="D2" s="2"/>
      <c r="E2" s="2"/>
      <c r="F2" s="2"/>
      <c r="G2" s="125"/>
    </row>
    <row r="3" spans="1:7" x14ac:dyDescent="0.45">
      <c r="A3" s="1"/>
      <c r="B3" s="2" t="s">
        <v>3</v>
      </c>
      <c r="C3" s="2" t="s">
        <v>571</v>
      </c>
      <c r="D3" s="2"/>
      <c r="E3" s="2"/>
      <c r="F3" s="2"/>
      <c r="G3" s="125"/>
    </row>
    <row r="4" spans="1:7" x14ac:dyDescent="0.45">
      <c r="A4" s="1"/>
      <c r="B4" s="2" t="s">
        <v>5</v>
      </c>
      <c r="C4" s="2" t="s">
        <v>572</v>
      </c>
      <c r="D4" s="2"/>
      <c r="E4" s="2"/>
      <c r="F4" s="2"/>
      <c r="G4" s="125"/>
    </row>
    <row r="5" spans="1:7" x14ac:dyDescent="0.45">
      <c r="A5" s="1"/>
      <c r="B5" s="2"/>
      <c r="C5" s="2"/>
      <c r="D5" s="2"/>
      <c r="E5" s="2"/>
      <c r="F5" s="2"/>
      <c r="G5" s="125"/>
    </row>
    <row r="6" spans="1:7" x14ac:dyDescent="0.45">
      <c r="A6" s="778" t="s">
        <v>7</v>
      </c>
      <c r="B6" s="779"/>
      <c r="C6" s="779"/>
      <c r="D6" s="779"/>
      <c r="E6" s="779"/>
      <c r="F6" s="779"/>
      <c r="G6" s="780"/>
    </row>
    <row r="7" spans="1:7" x14ac:dyDescent="0.45">
      <c r="A7" s="3" t="s">
        <v>8</v>
      </c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G7" s="126" t="s">
        <v>14</v>
      </c>
    </row>
    <row r="8" spans="1:7" x14ac:dyDescent="0.45">
      <c r="A8" s="12">
        <v>1</v>
      </c>
      <c r="B8" s="112" t="s">
        <v>594</v>
      </c>
      <c r="C8" s="112" t="s">
        <v>70</v>
      </c>
      <c r="D8" s="6" t="s">
        <v>699</v>
      </c>
      <c r="E8" s="12">
        <v>1</v>
      </c>
      <c r="F8" s="12" t="s">
        <v>406</v>
      </c>
      <c r="G8" s="127">
        <v>100000000</v>
      </c>
    </row>
    <row r="9" spans="1:7" x14ac:dyDescent="0.45">
      <c r="A9" s="12">
        <v>2</v>
      </c>
      <c r="B9" s="112" t="s">
        <v>594</v>
      </c>
      <c r="C9" s="112" t="s">
        <v>70</v>
      </c>
      <c r="D9" s="6" t="s">
        <v>700</v>
      </c>
      <c r="E9" s="12">
        <v>1</v>
      </c>
      <c r="F9" s="12" t="s">
        <v>406</v>
      </c>
      <c r="G9" s="127">
        <v>300000000</v>
      </c>
    </row>
    <row r="10" spans="1:7" x14ac:dyDescent="0.45">
      <c r="A10" s="12">
        <v>3</v>
      </c>
      <c r="B10" s="112" t="s">
        <v>594</v>
      </c>
      <c r="C10" s="112" t="s">
        <v>70</v>
      </c>
      <c r="D10" s="6" t="s">
        <v>701</v>
      </c>
      <c r="E10" s="12">
        <v>1</v>
      </c>
      <c r="F10" s="12" t="s">
        <v>406</v>
      </c>
      <c r="G10" s="127">
        <v>200000000</v>
      </c>
    </row>
    <row r="11" spans="1:7" x14ac:dyDescent="0.45">
      <c r="A11" s="12">
        <v>4</v>
      </c>
      <c r="B11" s="112" t="s">
        <v>594</v>
      </c>
      <c r="C11" s="112" t="s">
        <v>634</v>
      </c>
      <c r="D11" s="6" t="s">
        <v>702</v>
      </c>
      <c r="E11" s="12">
        <v>1</v>
      </c>
      <c r="F11" s="12" t="s">
        <v>406</v>
      </c>
      <c r="G11" s="127">
        <v>150000000</v>
      </c>
    </row>
    <row r="12" spans="1:7" s="8" customFormat="1" x14ac:dyDescent="0.45">
      <c r="A12" s="12">
        <v>5</v>
      </c>
      <c r="B12" s="112" t="s">
        <v>594</v>
      </c>
      <c r="C12" s="112" t="s">
        <v>634</v>
      </c>
      <c r="D12" s="6" t="s">
        <v>703</v>
      </c>
      <c r="E12" s="12">
        <v>1</v>
      </c>
      <c r="F12" s="12" t="s">
        <v>406</v>
      </c>
      <c r="G12" s="127">
        <v>175000000</v>
      </c>
    </row>
    <row r="13" spans="1:7" s="8" customFormat="1" x14ac:dyDescent="0.45">
      <c r="A13" s="12">
        <v>6</v>
      </c>
      <c r="B13" s="112" t="s">
        <v>594</v>
      </c>
      <c r="C13" s="112" t="s">
        <v>634</v>
      </c>
      <c r="D13" s="6" t="s">
        <v>704</v>
      </c>
      <c r="E13" s="111">
        <v>1</v>
      </c>
      <c r="F13" s="111" t="s">
        <v>406</v>
      </c>
      <c r="G13" s="127">
        <v>150000000</v>
      </c>
    </row>
    <row r="14" spans="1:7" x14ac:dyDescent="0.45">
      <c r="A14" s="12">
        <v>7</v>
      </c>
      <c r="B14" s="112" t="s">
        <v>283</v>
      </c>
      <c r="C14" s="112" t="s">
        <v>705</v>
      </c>
      <c r="D14" s="6" t="s">
        <v>706</v>
      </c>
      <c r="E14" s="12">
        <v>1</v>
      </c>
      <c r="F14" s="12" t="s">
        <v>406</v>
      </c>
      <c r="G14" s="127">
        <v>150000000</v>
      </c>
    </row>
    <row r="15" spans="1:7" x14ac:dyDescent="0.45">
      <c r="A15" s="12">
        <v>8</v>
      </c>
      <c r="B15" s="112" t="s">
        <v>165</v>
      </c>
      <c r="C15" s="112" t="s">
        <v>707</v>
      </c>
      <c r="D15" s="6" t="s">
        <v>700</v>
      </c>
      <c r="E15" s="12">
        <v>2</v>
      </c>
      <c r="F15" s="12" t="s">
        <v>708</v>
      </c>
      <c r="G15" s="128">
        <v>90000000</v>
      </c>
    </row>
    <row r="16" spans="1:7" x14ac:dyDescent="0.45">
      <c r="A16" s="12">
        <v>9</v>
      </c>
      <c r="B16" s="112" t="s">
        <v>709</v>
      </c>
      <c r="C16" s="112" t="s">
        <v>710</v>
      </c>
      <c r="D16" s="6" t="s">
        <v>700</v>
      </c>
      <c r="E16" s="12">
        <v>1</v>
      </c>
      <c r="F16" s="12" t="s">
        <v>406</v>
      </c>
      <c r="G16" s="127">
        <v>185000000</v>
      </c>
    </row>
    <row r="17" spans="1:7" x14ac:dyDescent="0.45">
      <c r="A17" s="12"/>
      <c r="B17" s="6"/>
      <c r="C17" s="6"/>
      <c r="D17" s="6"/>
      <c r="E17" s="12"/>
      <c r="F17" s="12"/>
      <c r="G17" s="128"/>
    </row>
    <row r="18" spans="1:7" ht="15.75" x14ac:dyDescent="0.45">
      <c r="A18" s="761" t="s">
        <v>53</v>
      </c>
      <c r="B18" s="762"/>
      <c r="C18" s="762"/>
      <c r="D18" s="762"/>
      <c r="E18" s="762"/>
      <c r="F18" s="763"/>
      <c r="G18" s="129">
        <v>1500000000</v>
      </c>
    </row>
    <row r="19" spans="1:7" ht="15.75" x14ac:dyDescent="0.45">
      <c r="A19" s="16"/>
      <c r="B19" s="16"/>
      <c r="C19" s="16"/>
      <c r="D19" s="16"/>
      <c r="E19" s="16"/>
      <c r="F19" s="16"/>
      <c r="G19" s="130"/>
    </row>
    <row r="20" spans="1:7" ht="15.75" x14ac:dyDescent="0.45">
      <c r="A20" s="788"/>
      <c r="B20" s="788"/>
      <c r="C20" s="788"/>
      <c r="D20" s="788"/>
      <c r="E20" s="16"/>
      <c r="F20" s="16"/>
      <c r="G20" s="130"/>
    </row>
    <row r="21" spans="1:7" ht="15.75" x14ac:dyDescent="0.45">
      <c r="A21" s="16"/>
      <c r="B21" s="16"/>
      <c r="C21" s="16"/>
      <c r="D21" s="16"/>
      <c r="E21" s="787" t="s">
        <v>54</v>
      </c>
      <c r="F21" s="787"/>
      <c r="G21" s="787"/>
    </row>
    <row r="22" spans="1:7" x14ac:dyDescent="0.45">
      <c r="A22" s="18"/>
      <c r="B22" s="19"/>
      <c r="C22" s="19"/>
      <c r="D22" s="19"/>
      <c r="E22" s="19"/>
      <c r="F22" s="18"/>
      <c r="G22" s="131"/>
    </row>
    <row r="23" spans="1:7" ht="15" customHeight="1" x14ac:dyDescent="0.45">
      <c r="A23" s="18"/>
      <c r="B23" s="20"/>
      <c r="C23" s="19"/>
      <c r="D23" s="19"/>
      <c r="E23" s="21"/>
      <c r="F23" s="21"/>
      <c r="G23" s="132"/>
    </row>
    <row r="24" spans="1:7" x14ac:dyDescent="0.45">
      <c r="A24" s="18"/>
      <c r="B24" s="790"/>
      <c r="C24" s="790"/>
      <c r="D24" s="790"/>
      <c r="E24" s="19"/>
      <c r="F24" s="19"/>
      <c r="G24" s="133"/>
    </row>
    <row r="25" spans="1:7" x14ac:dyDescent="0.45">
      <c r="A25" s="18"/>
      <c r="B25" s="790"/>
      <c r="C25" s="790"/>
      <c r="D25" s="790"/>
      <c r="E25" s="789" t="s">
        <v>698</v>
      </c>
      <c r="F25" s="789"/>
      <c r="G25" s="789"/>
    </row>
    <row r="26" spans="1:7" x14ac:dyDescent="0.45">
      <c r="A26" s="18"/>
      <c r="B26" s="790"/>
      <c r="C26" s="790"/>
      <c r="D26" s="790"/>
      <c r="E26" s="19"/>
      <c r="F26" s="19"/>
      <c r="G26" s="133"/>
    </row>
    <row r="27" spans="1:7" ht="15.75" x14ac:dyDescent="0.45">
      <c r="A27" s="18"/>
      <c r="B27" s="791"/>
      <c r="C27" s="791"/>
      <c r="D27" s="791"/>
      <c r="E27" s="789"/>
      <c r="F27" s="789"/>
      <c r="G27" s="789"/>
    </row>
    <row r="28" spans="1:7" x14ac:dyDescent="0.45">
      <c r="A28" s="18"/>
      <c r="B28" s="19"/>
      <c r="C28" s="19"/>
      <c r="D28" s="19"/>
      <c r="E28" s="19"/>
      <c r="F28" s="19"/>
      <c r="G28" s="133"/>
    </row>
    <row r="29" spans="1:7" x14ac:dyDescent="0.45">
      <c r="A29" s="22"/>
      <c r="B29" s="23"/>
      <c r="C29" s="23"/>
      <c r="D29" s="23"/>
      <c r="E29" s="23"/>
      <c r="F29" s="23"/>
      <c r="G29" s="134"/>
    </row>
    <row r="30" spans="1:7" x14ac:dyDescent="0.45">
      <c r="A30" s="22"/>
      <c r="B30" s="23"/>
      <c r="C30" s="23"/>
      <c r="D30" s="23"/>
      <c r="E30" s="787"/>
      <c r="F30" s="787"/>
      <c r="G30" s="787"/>
    </row>
    <row r="31" spans="1:7" x14ac:dyDescent="0.45">
      <c r="A31" s="22"/>
      <c r="B31" s="23"/>
      <c r="C31" s="23"/>
      <c r="D31" s="23"/>
      <c r="E31" s="23"/>
      <c r="F31" s="23"/>
      <c r="G31" s="134"/>
    </row>
    <row r="32" spans="1:7" x14ac:dyDescent="0.45">
      <c r="A32" s="22"/>
      <c r="B32" s="23"/>
      <c r="C32" s="23"/>
      <c r="D32" s="23"/>
      <c r="E32" s="23"/>
      <c r="F32" s="23"/>
      <c r="G32" s="134"/>
    </row>
    <row r="33" spans="1:7" x14ac:dyDescent="0.45">
      <c r="A33" s="22"/>
      <c r="B33" s="23"/>
      <c r="C33" s="23"/>
      <c r="D33" s="23"/>
      <c r="E33" s="23"/>
      <c r="F33" s="23"/>
      <c r="G33" s="134"/>
    </row>
    <row r="34" spans="1:7" x14ac:dyDescent="0.45">
      <c r="A34" s="22"/>
      <c r="B34" s="23"/>
      <c r="C34" s="23"/>
      <c r="D34" s="23"/>
    </row>
    <row r="35" spans="1:7" x14ac:dyDescent="0.45">
      <c r="A35" s="22"/>
      <c r="B35" s="23"/>
      <c r="C35" s="23"/>
      <c r="D35" s="23"/>
      <c r="E35" s="23"/>
      <c r="F35" s="23"/>
      <c r="G35" s="134"/>
    </row>
    <row r="36" spans="1:7" x14ac:dyDescent="0.45">
      <c r="A36" s="22"/>
      <c r="B36" s="23"/>
      <c r="C36" s="23"/>
      <c r="D36" s="23"/>
      <c r="E36" s="23"/>
      <c r="F36" s="23"/>
      <c r="G36" s="134"/>
    </row>
    <row r="37" spans="1:7" x14ac:dyDescent="0.45">
      <c r="A37" s="22"/>
      <c r="B37" s="23"/>
      <c r="C37" s="23"/>
      <c r="D37" s="23"/>
      <c r="E37" s="23"/>
      <c r="F37" s="23"/>
      <c r="G37" s="134"/>
    </row>
  </sheetData>
  <autoFilter ref="A7:G16" xr:uid="{6D1F882F-F764-4EC6-B100-DAE8E7F1EE3A}"/>
  <mergeCells count="12">
    <mergeCell ref="E30:G30"/>
    <mergeCell ref="A1:G1"/>
    <mergeCell ref="A6:G6"/>
    <mergeCell ref="A18:F18"/>
    <mergeCell ref="A20:D20"/>
    <mergeCell ref="E21:G21"/>
    <mergeCell ref="B24:D24"/>
    <mergeCell ref="B25:D25"/>
    <mergeCell ref="E25:G25"/>
    <mergeCell ref="B26:D26"/>
    <mergeCell ref="B27:D27"/>
    <mergeCell ref="E27:G2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4F8F5-F011-49AD-B652-241FA2ECDCED}">
  <dimension ref="A1:G57"/>
  <sheetViews>
    <sheetView topLeftCell="A17" workbookViewId="0">
      <selection activeCell="G11" sqref="G11:G24"/>
    </sheetView>
  </sheetViews>
  <sheetFormatPr defaultRowHeight="14.25" x14ac:dyDescent="0.45"/>
  <cols>
    <col min="1" max="1" width="3.59765625" style="382" bestFit="1" customWidth="1"/>
    <col min="2" max="2" width="23.3984375" style="364" customWidth="1"/>
    <col min="3" max="3" width="32.3984375" style="364" customWidth="1"/>
    <col min="4" max="4" width="39.265625" style="364" customWidth="1"/>
    <col min="5" max="5" width="12.59765625" style="364" customWidth="1"/>
    <col min="6" max="6" width="12.1328125" style="364" customWidth="1"/>
    <col min="7" max="7" width="17.59765625" style="364" customWidth="1"/>
    <col min="8" max="16384" width="9.06640625" style="364"/>
  </cols>
  <sheetData>
    <row r="1" spans="1:7" ht="15.75" x14ac:dyDescent="0.5">
      <c r="A1" s="825" t="s">
        <v>0</v>
      </c>
      <c r="B1" s="825"/>
      <c r="C1" s="825"/>
      <c r="D1" s="825"/>
      <c r="E1" s="825"/>
      <c r="F1" s="825"/>
      <c r="G1" s="825"/>
    </row>
    <row r="2" spans="1:7" x14ac:dyDescent="0.45">
      <c r="A2" s="365"/>
      <c r="B2" s="366" t="s">
        <v>1</v>
      </c>
      <c r="C2" s="366" t="s">
        <v>711</v>
      </c>
      <c r="D2" s="366"/>
      <c r="E2" s="366"/>
      <c r="F2" s="366"/>
      <c r="G2" s="366"/>
    </row>
    <row r="3" spans="1:7" x14ac:dyDescent="0.45">
      <c r="A3" s="365"/>
      <c r="B3" s="366" t="s">
        <v>3</v>
      </c>
      <c r="C3" s="366" t="s">
        <v>571</v>
      </c>
      <c r="D3" s="366"/>
      <c r="E3" s="366"/>
      <c r="F3" s="366"/>
      <c r="G3" s="366"/>
    </row>
    <row r="4" spans="1:7" x14ac:dyDescent="0.45">
      <c r="A4" s="365"/>
      <c r="B4" s="366" t="s">
        <v>5</v>
      </c>
      <c r="C4" s="366" t="s">
        <v>572</v>
      </c>
      <c r="D4" s="366"/>
      <c r="E4" s="366"/>
      <c r="F4" s="366"/>
      <c r="G4" s="366"/>
    </row>
    <row r="5" spans="1:7" x14ac:dyDescent="0.45">
      <c r="A5" s="365"/>
      <c r="B5" s="366"/>
      <c r="C5" s="366"/>
      <c r="D5" s="366"/>
      <c r="E5" s="366"/>
      <c r="F5" s="366"/>
      <c r="G5" s="366"/>
    </row>
    <row r="6" spans="1:7" x14ac:dyDescent="0.45">
      <c r="A6" s="826" t="s">
        <v>7</v>
      </c>
      <c r="B6" s="827"/>
      <c r="C6" s="827"/>
      <c r="D6" s="827"/>
      <c r="E6" s="827"/>
      <c r="F6" s="827"/>
      <c r="G6" s="828"/>
    </row>
    <row r="7" spans="1:7" x14ac:dyDescent="0.45">
      <c r="A7" s="292" t="s">
        <v>8</v>
      </c>
      <c r="B7" s="292" t="s">
        <v>9</v>
      </c>
      <c r="C7" s="292" t="s">
        <v>10</v>
      </c>
      <c r="D7" s="292" t="s">
        <v>11</v>
      </c>
      <c r="E7" s="292" t="s">
        <v>12</v>
      </c>
      <c r="F7" s="292" t="s">
        <v>13</v>
      </c>
      <c r="G7" s="292" t="s">
        <v>14</v>
      </c>
    </row>
    <row r="8" spans="1:7" x14ac:dyDescent="0.45">
      <c r="A8" s="120">
        <v>1</v>
      </c>
      <c r="B8" s="67" t="s">
        <v>712</v>
      </c>
      <c r="C8" s="67" t="s">
        <v>713</v>
      </c>
      <c r="D8" s="67" t="s">
        <v>714</v>
      </c>
      <c r="E8" s="120">
        <v>3</v>
      </c>
      <c r="F8" s="120" t="s">
        <v>715</v>
      </c>
      <c r="G8" s="121">
        <v>150000000</v>
      </c>
    </row>
    <row r="9" spans="1:7" x14ac:dyDescent="0.45">
      <c r="A9" s="120">
        <v>2</v>
      </c>
      <c r="B9" s="67" t="s">
        <v>712</v>
      </c>
      <c r="C9" s="67" t="s">
        <v>713</v>
      </c>
      <c r="D9" s="67" t="s">
        <v>714</v>
      </c>
      <c r="E9" s="120"/>
      <c r="F9" s="120"/>
      <c r="G9" s="121"/>
    </row>
    <row r="10" spans="1:7" x14ac:dyDescent="0.45">
      <c r="A10" s="120">
        <v>3</v>
      </c>
      <c r="B10" s="67" t="s">
        <v>712</v>
      </c>
      <c r="C10" s="67" t="s">
        <v>713</v>
      </c>
      <c r="D10" s="67" t="s">
        <v>716</v>
      </c>
      <c r="E10" s="120"/>
      <c r="F10" s="120"/>
      <c r="G10" s="121"/>
    </row>
    <row r="11" spans="1:7" x14ac:dyDescent="0.45">
      <c r="A11" s="120">
        <v>4</v>
      </c>
      <c r="B11" s="67" t="s">
        <v>63</v>
      </c>
      <c r="C11" s="67" t="s">
        <v>717</v>
      </c>
      <c r="D11" s="67" t="s">
        <v>718</v>
      </c>
      <c r="E11" s="120">
        <v>6</v>
      </c>
      <c r="F11" s="120" t="s">
        <v>632</v>
      </c>
      <c r="G11" s="121">
        <v>90000000</v>
      </c>
    </row>
    <row r="12" spans="1:7" x14ac:dyDescent="0.45">
      <c r="A12" s="120">
        <v>5</v>
      </c>
      <c r="B12" s="67" t="s">
        <v>63</v>
      </c>
      <c r="C12" s="67" t="s">
        <v>717</v>
      </c>
      <c r="D12" s="67" t="s">
        <v>719</v>
      </c>
      <c r="E12" s="120"/>
      <c r="F12" s="120"/>
      <c r="G12" s="121"/>
    </row>
    <row r="13" spans="1:7" x14ac:dyDescent="0.45">
      <c r="A13" s="120">
        <v>6</v>
      </c>
      <c r="B13" s="67" t="s">
        <v>63</v>
      </c>
      <c r="C13" s="67" t="s">
        <v>717</v>
      </c>
      <c r="D13" s="67" t="s">
        <v>720</v>
      </c>
      <c r="E13" s="120"/>
      <c r="F13" s="120"/>
      <c r="G13" s="121"/>
    </row>
    <row r="14" spans="1:7" x14ac:dyDescent="0.45">
      <c r="A14" s="120">
        <v>7</v>
      </c>
      <c r="B14" s="67" t="s">
        <v>63</v>
      </c>
      <c r="C14" s="67" t="s">
        <v>717</v>
      </c>
      <c r="D14" s="67" t="s">
        <v>721</v>
      </c>
      <c r="E14" s="120"/>
      <c r="F14" s="120"/>
      <c r="G14" s="121"/>
    </row>
    <row r="15" spans="1:7" x14ac:dyDescent="0.45">
      <c r="A15" s="120">
        <v>8</v>
      </c>
      <c r="B15" s="67" t="s">
        <v>63</v>
      </c>
      <c r="C15" s="67" t="s">
        <v>717</v>
      </c>
      <c r="D15" s="67" t="s">
        <v>722</v>
      </c>
      <c r="E15" s="120"/>
      <c r="F15" s="120"/>
      <c r="G15" s="121"/>
    </row>
    <row r="16" spans="1:7" x14ac:dyDescent="0.45">
      <c r="A16" s="120">
        <v>9</v>
      </c>
      <c r="B16" s="67" t="s">
        <v>63</v>
      </c>
      <c r="C16" s="67" t="s">
        <v>717</v>
      </c>
      <c r="D16" s="67" t="s">
        <v>723</v>
      </c>
      <c r="E16" s="120"/>
      <c r="F16" s="120"/>
      <c r="G16" s="121"/>
    </row>
    <row r="17" spans="1:7" ht="28.5" x14ac:dyDescent="0.45">
      <c r="A17" s="120">
        <v>10</v>
      </c>
      <c r="B17" s="67" t="s">
        <v>432</v>
      </c>
      <c r="C17" s="67" t="s">
        <v>724</v>
      </c>
      <c r="D17" s="67" t="s">
        <v>725</v>
      </c>
      <c r="E17" s="120">
        <v>6</v>
      </c>
      <c r="F17" s="120" t="s">
        <v>726</v>
      </c>
      <c r="G17" s="121">
        <v>85000000</v>
      </c>
    </row>
    <row r="18" spans="1:7" x14ac:dyDescent="0.45">
      <c r="A18" s="120">
        <v>11</v>
      </c>
      <c r="B18" s="67" t="s">
        <v>432</v>
      </c>
      <c r="C18" s="67" t="s">
        <v>724</v>
      </c>
      <c r="D18" s="67" t="s">
        <v>727</v>
      </c>
      <c r="E18" s="120"/>
      <c r="F18" s="120"/>
      <c r="G18" s="121"/>
    </row>
    <row r="19" spans="1:7" x14ac:dyDescent="0.45">
      <c r="A19" s="120">
        <v>12</v>
      </c>
      <c r="B19" s="67" t="s">
        <v>432</v>
      </c>
      <c r="C19" s="67" t="s">
        <v>724</v>
      </c>
      <c r="D19" s="67" t="s">
        <v>728</v>
      </c>
      <c r="E19" s="120"/>
      <c r="F19" s="120"/>
      <c r="G19" s="121"/>
    </row>
    <row r="20" spans="1:7" x14ac:dyDescent="0.45">
      <c r="A20" s="120">
        <v>13</v>
      </c>
      <c r="B20" s="67" t="s">
        <v>432</v>
      </c>
      <c r="C20" s="67" t="s">
        <v>724</v>
      </c>
      <c r="D20" s="67" t="s">
        <v>729</v>
      </c>
      <c r="E20" s="120"/>
      <c r="F20" s="120"/>
      <c r="G20" s="121"/>
    </row>
    <row r="21" spans="1:7" ht="28.5" x14ac:dyDescent="0.45">
      <c r="A21" s="120">
        <v>14</v>
      </c>
      <c r="B21" s="67" t="s">
        <v>432</v>
      </c>
      <c r="C21" s="67" t="s">
        <v>724</v>
      </c>
      <c r="D21" s="67" t="s">
        <v>730</v>
      </c>
      <c r="E21" s="120"/>
      <c r="F21" s="120"/>
      <c r="G21" s="121"/>
    </row>
    <row r="22" spans="1:7" ht="28.5" x14ac:dyDescent="0.45">
      <c r="A22" s="120">
        <v>15</v>
      </c>
      <c r="B22" s="67" t="s">
        <v>432</v>
      </c>
      <c r="C22" s="67" t="s">
        <v>724</v>
      </c>
      <c r="D22" s="67" t="s">
        <v>731</v>
      </c>
      <c r="E22" s="120"/>
      <c r="F22" s="120"/>
      <c r="G22" s="121"/>
    </row>
    <row r="23" spans="1:7" x14ac:dyDescent="0.45">
      <c r="A23" s="120">
        <v>16</v>
      </c>
      <c r="B23" s="67" t="s">
        <v>732</v>
      </c>
      <c r="C23" s="67" t="s">
        <v>733</v>
      </c>
      <c r="D23" s="67" t="s">
        <v>734</v>
      </c>
      <c r="E23" s="120">
        <v>1</v>
      </c>
      <c r="F23" s="120"/>
      <c r="G23" s="121">
        <v>450000000</v>
      </c>
    </row>
    <row r="24" spans="1:7" x14ac:dyDescent="0.45">
      <c r="A24" s="120">
        <v>17</v>
      </c>
      <c r="B24" s="67" t="s">
        <v>63</v>
      </c>
      <c r="C24" s="67" t="s">
        <v>735</v>
      </c>
      <c r="D24" s="67" t="s">
        <v>736</v>
      </c>
      <c r="E24" s="120">
        <v>1</v>
      </c>
      <c r="F24" s="120" t="s">
        <v>737</v>
      </c>
      <c r="G24" s="121">
        <v>35000000</v>
      </c>
    </row>
    <row r="25" spans="1:7" s="369" customFormat="1" x14ac:dyDescent="0.45">
      <c r="A25" s="120">
        <v>18</v>
      </c>
      <c r="B25" s="67" t="s">
        <v>283</v>
      </c>
      <c r="C25" s="67" t="s">
        <v>738</v>
      </c>
      <c r="D25" s="67" t="s">
        <v>739</v>
      </c>
      <c r="E25" s="120">
        <v>2</v>
      </c>
      <c r="F25" s="120" t="s">
        <v>624</v>
      </c>
      <c r="G25" s="121">
        <v>65000000</v>
      </c>
    </row>
    <row r="26" spans="1:7" s="369" customFormat="1" x14ac:dyDescent="0.45">
      <c r="A26" s="120">
        <v>19</v>
      </c>
      <c r="B26" s="67" t="s">
        <v>283</v>
      </c>
      <c r="C26" s="67" t="s">
        <v>738</v>
      </c>
      <c r="D26" s="67" t="s">
        <v>740</v>
      </c>
      <c r="E26" s="120"/>
      <c r="F26" s="120"/>
      <c r="G26" s="121"/>
    </row>
    <row r="27" spans="1:7" s="369" customFormat="1" x14ac:dyDescent="0.45">
      <c r="A27" s="120">
        <v>20</v>
      </c>
      <c r="B27" s="67" t="s">
        <v>165</v>
      </c>
      <c r="C27" s="67" t="s">
        <v>707</v>
      </c>
      <c r="D27" s="67" t="s">
        <v>741</v>
      </c>
      <c r="E27" s="318">
        <v>2</v>
      </c>
      <c r="F27" s="318" t="s">
        <v>697</v>
      </c>
      <c r="G27" s="121">
        <v>80000000</v>
      </c>
    </row>
    <row r="28" spans="1:7" s="369" customFormat="1" x14ac:dyDescent="0.45">
      <c r="A28" s="120">
        <v>21</v>
      </c>
      <c r="B28" s="67" t="s">
        <v>165</v>
      </c>
      <c r="C28" s="67" t="s">
        <v>707</v>
      </c>
      <c r="D28" s="67" t="s">
        <v>742</v>
      </c>
      <c r="E28" s="318"/>
      <c r="F28" s="318"/>
      <c r="G28" s="121"/>
    </row>
    <row r="29" spans="1:7" x14ac:dyDescent="0.45">
      <c r="A29" s="120">
        <v>22</v>
      </c>
      <c r="B29" s="67" t="s">
        <v>432</v>
      </c>
      <c r="C29" s="67" t="s">
        <v>70</v>
      </c>
      <c r="D29" s="67" t="s">
        <v>743</v>
      </c>
      <c r="E29" s="120">
        <v>10</v>
      </c>
      <c r="F29" s="120" t="s">
        <v>744</v>
      </c>
      <c r="G29" s="121">
        <v>60000000</v>
      </c>
    </row>
    <row r="30" spans="1:7" x14ac:dyDescent="0.45">
      <c r="A30" s="120">
        <v>23</v>
      </c>
      <c r="B30" s="67" t="s">
        <v>432</v>
      </c>
      <c r="C30" s="67" t="s">
        <v>70</v>
      </c>
      <c r="D30" s="67" t="s">
        <v>745</v>
      </c>
      <c r="E30" s="120">
        <v>3</v>
      </c>
      <c r="F30" s="120" t="s">
        <v>744</v>
      </c>
      <c r="G30" s="121">
        <v>18000000</v>
      </c>
    </row>
    <row r="31" spans="1:7" x14ac:dyDescent="0.45">
      <c r="A31" s="120">
        <v>24</v>
      </c>
      <c r="B31" s="67" t="s">
        <v>432</v>
      </c>
      <c r="C31" s="67" t="s">
        <v>70</v>
      </c>
      <c r="D31" s="67" t="s">
        <v>746</v>
      </c>
      <c r="E31" s="120">
        <v>15</v>
      </c>
      <c r="F31" s="120" t="s">
        <v>744</v>
      </c>
      <c r="G31" s="121">
        <v>90000000</v>
      </c>
    </row>
    <row r="32" spans="1:7" x14ac:dyDescent="0.45">
      <c r="A32" s="120">
        <v>25</v>
      </c>
      <c r="B32" s="67" t="s">
        <v>432</v>
      </c>
      <c r="C32" s="67" t="s">
        <v>70</v>
      </c>
      <c r="D32" s="67" t="s">
        <v>747</v>
      </c>
      <c r="E32" s="120">
        <v>3</v>
      </c>
      <c r="F32" s="120" t="s">
        <v>744</v>
      </c>
      <c r="G32" s="121">
        <v>30000000</v>
      </c>
    </row>
    <row r="33" spans="1:7" x14ac:dyDescent="0.45">
      <c r="A33" s="120">
        <v>26</v>
      </c>
      <c r="B33" s="67" t="s">
        <v>432</v>
      </c>
      <c r="C33" s="67" t="s">
        <v>70</v>
      </c>
      <c r="D33" s="67" t="s">
        <v>748</v>
      </c>
      <c r="E33" s="120">
        <v>3</v>
      </c>
      <c r="F33" s="120" t="s">
        <v>744</v>
      </c>
      <c r="G33" s="121">
        <v>30000000</v>
      </c>
    </row>
    <row r="34" spans="1:7" x14ac:dyDescent="0.45">
      <c r="A34" s="120">
        <v>27</v>
      </c>
      <c r="B34" s="67" t="s">
        <v>432</v>
      </c>
      <c r="C34" s="67" t="s">
        <v>70</v>
      </c>
      <c r="D34" s="67" t="s">
        <v>749</v>
      </c>
      <c r="E34" s="120">
        <v>4</v>
      </c>
      <c r="F34" s="120" t="s">
        <v>744</v>
      </c>
      <c r="G34" s="385">
        <v>40000000</v>
      </c>
    </row>
    <row r="35" spans="1:7" x14ac:dyDescent="0.45">
      <c r="A35" s="120">
        <v>28</v>
      </c>
      <c r="B35" s="67" t="s">
        <v>109</v>
      </c>
      <c r="C35" s="67" t="s">
        <v>750</v>
      </c>
      <c r="D35" s="67" t="s">
        <v>722</v>
      </c>
      <c r="E35" s="120">
        <v>2</v>
      </c>
      <c r="F35" s="120" t="s">
        <v>715</v>
      </c>
      <c r="G35" s="385">
        <v>55000000</v>
      </c>
    </row>
    <row r="36" spans="1:7" x14ac:dyDescent="0.45">
      <c r="A36" s="120">
        <v>29</v>
      </c>
      <c r="B36" s="67" t="s">
        <v>519</v>
      </c>
      <c r="C36" s="67" t="s">
        <v>751</v>
      </c>
      <c r="D36" s="67" t="s">
        <v>752</v>
      </c>
      <c r="E36" s="120">
        <v>1</v>
      </c>
      <c r="F36" s="120" t="s">
        <v>406</v>
      </c>
      <c r="G36" s="385">
        <v>25000000</v>
      </c>
    </row>
    <row r="37" spans="1:7" ht="28.5" x14ac:dyDescent="0.45">
      <c r="A37" s="120">
        <v>30</v>
      </c>
      <c r="B37" s="67" t="s">
        <v>283</v>
      </c>
      <c r="C37" s="67" t="s">
        <v>753</v>
      </c>
      <c r="D37" s="67" t="s">
        <v>754</v>
      </c>
      <c r="E37" s="120"/>
      <c r="F37" s="120"/>
      <c r="G37" s="385">
        <v>197000000</v>
      </c>
    </row>
    <row r="38" spans="1:7" ht="15" customHeight="1" x14ac:dyDescent="0.45">
      <c r="A38" s="829" t="s">
        <v>53</v>
      </c>
      <c r="B38" s="830"/>
      <c r="C38" s="830"/>
      <c r="D38" s="830"/>
      <c r="E38" s="830"/>
      <c r="F38" s="831"/>
      <c r="G38" s="386">
        <f>SUM(G8:G37)</f>
        <v>1500000000</v>
      </c>
    </row>
    <row r="39" spans="1:7" ht="15" customHeight="1" x14ac:dyDescent="0.45">
      <c r="A39" s="371"/>
      <c r="B39" s="371"/>
      <c r="C39" s="371"/>
      <c r="D39" s="371"/>
      <c r="E39" s="371"/>
      <c r="F39" s="371"/>
      <c r="G39" s="387"/>
    </row>
    <row r="40" spans="1:7" ht="15" customHeight="1" x14ac:dyDescent="0.45">
      <c r="A40" s="832"/>
      <c r="B40" s="832"/>
      <c r="C40" s="832"/>
      <c r="D40" s="832"/>
      <c r="E40" s="371"/>
      <c r="F40" s="371"/>
      <c r="G40" s="387"/>
    </row>
    <row r="41" spans="1:7" ht="15" customHeight="1" x14ac:dyDescent="0.45">
      <c r="A41" s="371"/>
      <c r="B41" s="371"/>
      <c r="C41" s="371"/>
      <c r="D41" s="371"/>
      <c r="E41" s="824" t="s">
        <v>54</v>
      </c>
      <c r="F41" s="824"/>
      <c r="G41" s="824"/>
    </row>
    <row r="42" spans="1:7" x14ac:dyDescent="0.45">
      <c r="A42" s="352"/>
      <c r="B42" s="351"/>
      <c r="C42" s="351"/>
      <c r="D42" s="351"/>
      <c r="E42" s="351"/>
      <c r="F42" s="352"/>
      <c r="G42" s="352"/>
    </row>
    <row r="43" spans="1:7" ht="15" customHeight="1" x14ac:dyDescent="0.45">
      <c r="A43" s="352"/>
      <c r="B43" s="374"/>
      <c r="C43" s="351"/>
      <c r="D43" s="351"/>
      <c r="E43" s="375"/>
      <c r="F43" s="375"/>
      <c r="G43" s="375"/>
    </row>
    <row r="44" spans="1:7" x14ac:dyDescent="0.45">
      <c r="A44" s="352"/>
      <c r="B44" s="833"/>
      <c r="C44" s="833"/>
      <c r="D44" s="833"/>
      <c r="E44" s="351"/>
      <c r="F44" s="351"/>
      <c r="G44" s="351"/>
    </row>
    <row r="45" spans="1:7" x14ac:dyDescent="0.45">
      <c r="A45" s="352"/>
      <c r="B45" s="833"/>
      <c r="C45" s="833"/>
      <c r="D45" s="833"/>
      <c r="E45" s="834" t="s">
        <v>755</v>
      </c>
      <c r="F45" s="834"/>
      <c r="G45" s="834"/>
    </row>
    <row r="46" spans="1:7" x14ac:dyDescent="0.45">
      <c r="A46" s="352"/>
      <c r="B46" s="833"/>
      <c r="C46" s="833"/>
      <c r="D46" s="833"/>
      <c r="E46" s="351"/>
      <c r="F46" s="351"/>
      <c r="G46" s="351"/>
    </row>
    <row r="47" spans="1:7" ht="15.75" x14ac:dyDescent="0.45">
      <c r="A47" s="352"/>
      <c r="B47" s="835"/>
      <c r="C47" s="835"/>
      <c r="D47" s="835"/>
      <c r="E47" s="834"/>
      <c r="F47" s="834"/>
      <c r="G47" s="834"/>
    </row>
    <row r="48" spans="1:7" x14ac:dyDescent="0.45">
      <c r="A48" s="352"/>
      <c r="B48" s="351"/>
      <c r="C48" s="351"/>
      <c r="D48" s="351"/>
      <c r="E48" s="351"/>
      <c r="F48" s="351"/>
      <c r="G48" s="351"/>
    </row>
    <row r="49" spans="1:7" x14ac:dyDescent="0.45">
      <c r="A49" s="378"/>
      <c r="B49" s="379"/>
      <c r="C49" s="379"/>
      <c r="D49" s="379"/>
      <c r="E49" s="379"/>
      <c r="F49" s="379"/>
      <c r="G49" s="379"/>
    </row>
    <row r="50" spans="1:7" x14ac:dyDescent="0.45">
      <c r="A50" s="378"/>
      <c r="B50" s="379"/>
      <c r="C50" s="379"/>
      <c r="D50" s="379"/>
      <c r="E50" s="824"/>
      <c r="F50" s="824"/>
      <c r="G50" s="824"/>
    </row>
    <row r="51" spans="1:7" x14ac:dyDescent="0.45">
      <c r="A51" s="378"/>
      <c r="B51" s="379"/>
      <c r="C51" s="379"/>
      <c r="D51" s="379"/>
      <c r="E51" s="379"/>
      <c r="F51" s="379"/>
      <c r="G51" s="379"/>
    </row>
    <row r="52" spans="1:7" x14ac:dyDescent="0.45">
      <c r="A52" s="378"/>
      <c r="B52" s="379"/>
      <c r="C52" s="379"/>
      <c r="D52" s="379"/>
      <c r="E52" s="379"/>
      <c r="F52" s="379"/>
      <c r="G52" s="379"/>
    </row>
    <row r="53" spans="1:7" x14ac:dyDescent="0.45">
      <c r="A53" s="378"/>
      <c r="B53" s="379"/>
      <c r="C53" s="379"/>
      <c r="D53" s="379"/>
      <c r="E53" s="379"/>
      <c r="F53" s="379"/>
      <c r="G53" s="379"/>
    </row>
    <row r="54" spans="1:7" x14ac:dyDescent="0.45">
      <c r="A54" s="378"/>
      <c r="B54" s="379"/>
      <c r="C54" s="379"/>
      <c r="D54" s="379"/>
    </row>
    <row r="55" spans="1:7" x14ac:dyDescent="0.45">
      <c r="A55" s="378"/>
      <c r="B55" s="379"/>
      <c r="C55" s="379"/>
      <c r="D55" s="379"/>
      <c r="E55" s="379"/>
      <c r="F55" s="379"/>
      <c r="G55" s="379"/>
    </row>
    <row r="56" spans="1:7" x14ac:dyDescent="0.45">
      <c r="A56" s="378"/>
      <c r="B56" s="379"/>
      <c r="C56" s="379"/>
      <c r="D56" s="379"/>
      <c r="E56" s="379"/>
      <c r="F56" s="379"/>
      <c r="G56" s="379"/>
    </row>
    <row r="57" spans="1:7" x14ac:dyDescent="0.45">
      <c r="A57" s="378"/>
      <c r="B57" s="379"/>
      <c r="C57" s="379"/>
      <c r="D57" s="379"/>
      <c r="E57" s="379"/>
      <c r="F57" s="379"/>
      <c r="G57" s="379"/>
    </row>
  </sheetData>
  <autoFilter ref="A7:G38" xr:uid="{F637F7C3-A261-4941-83FE-0A2B3744592F}"/>
  <mergeCells count="12">
    <mergeCell ref="E50:G50"/>
    <mergeCell ref="A1:G1"/>
    <mergeCell ref="A6:G6"/>
    <mergeCell ref="A38:F38"/>
    <mergeCell ref="A40:D40"/>
    <mergeCell ref="E41:G41"/>
    <mergeCell ref="B44:D44"/>
    <mergeCell ref="B45:D45"/>
    <mergeCell ref="E45:G45"/>
    <mergeCell ref="B46:D46"/>
    <mergeCell ref="B47:D47"/>
    <mergeCell ref="E47:G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3A439-7A70-4E37-803C-A534734895E8}">
  <dimension ref="A1:H37"/>
  <sheetViews>
    <sheetView topLeftCell="B1" zoomScale="90" zoomScaleNormal="90" workbookViewId="0">
      <selection activeCell="G12" sqref="G12"/>
    </sheetView>
  </sheetViews>
  <sheetFormatPr defaultColWidth="9" defaultRowHeight="13.5" x14ac:dyDescent="0.35"/>
  <cols>
    <col min="1" max="1" width="7.1328125" style="74" customWidth="1"/>
    <col min="2" max="2" width="31.265625" style="74" customWidth="1"/>
    <col min="3" max="3" width="31.59765625" style="74" customWidth="1"/>
    <col min="4" max="4" width="41.59765625" style="74" customWidth="1"/>
    <col min="5" max="5" width="19.3984375" style="74" customWidth="1"/>
    <col min="6" max="6" width="17.3984375" style="74" customWidth="1"/>
    <col min="7" max="7" width="20.796875" style="74" customWidth="1"/>
    <col min="8" max="16384" width="9" style="74"/>
  </cols>
  <sheetData>
    <row r="1" spans="1:8" ht="17.649999999999999" x14ac:dyDescent="0.5">
      <c r="A1" s="774"/>
      <c r="B1" s="776"/>
      <c r="C1" s="776"/>
      <c r="D1" s="776"/>
      <c r="E1" s="776"/>
      <c r="F1" s="776"/>
      <c r="G1" s="776"/>
    </row>
    <row r="2" spans="1:8" ht="15" x14ac:dyDescent="0.4">
      <c r="A2" s="775" t="s">
        <v>819</v>
      </c>
      <c r="B2" s="775"/>
      <c r="C2" s="775"/>
      <c r="D2" s="775"/>
      <c r="E2" s="775"/>
      <c r="F2" s="775"/>
      <c r="G2" s="775"/>
    </row>
    <row r="3" spans="1:8" ht="15" x14ac:dyDescent="0.4">
      <c r="A3" s="775" t="s">
        <v>820</v>
      </c>
      <c r="B3" s="775"/>
      <c r="C3" s="775"/>
      <c r="D3" s="775"/>
      <c r="E3" s="775"/>
      <c r="F3" s="775"/>
      <c r="G3" s="775"/>
    </row>
    <row r="4" spans="1:8" ht="13.9" thickBot="1" x14ac:dyDescent="0.4">
      <c r="A4" s="169"/>
      <c r="B4" s="169"/>
      <c r="C4" s="169"/>
      <c r="D4" s="169"/>
      <c r="E4" s="169"/>
      <c r="F4" s="169"/>
      <c r="G4" s="169"/>
    </row>
    <row r="5" spans="1:8" ht="3" customHeight="1" thickTop="1" x14ac:dyDescent="0.35">
      <c r="A5" s="766" t="s">
        <v>8</v>
      </c>
      <c r="B5" s="768" t="s">
        <v>9</v>
      </c>
      <c r="C5" s="770" t="s">
        <v>775</v>
      </c>
      <c r="D5" s="170"/>
      <c r="E5" s="770" t="s">
        <v>12</v>
      </c>
      <c r="F5" s="770" t="s">
        <v>13</v>
      </c>
      <c r="G5" s="772" t="s">
        <v>14</v>
      </c>
    </row>
    <row r="6" spans="1:8" ht="25.5" customHeight="1" thickBot="1" x14ac:dyDescent="0.4">
      <c r="A6" s="767"/>
      <c r="B6" s="769"/>
      <c r="C6" s="771"/>
      <c r="D6" s="171" t="s">
        <v>11</v>
      </c>
      <c r="E6" s="771"/>
      <c r="F6" s="771"/>
      <c r="G6" s="773"/>
    </row>
    <row r="7" spans="1:8" ht="13.9" thickTop="1" x14ac:dyDescent="0.35">
      <c r="A7" s="181">
        <v>1</v>
      </c>
      <c r="B7" s="181" t="s">
        <v>821</v>
      </c>
      <c r="C7" s="231" t="s">
        <v>822</v>
      </c>
      <c r="D7" s="198" t="s">
        <v>823</v>
      </c>
      <c r="E7" s="232" t="s">
        <v>824</v>
      </c>
      <c r="F7" s="232" t="s">
        <v>681</v>
      </c>
      <c r="G7" s="233">
        <v>200000000</v>
      </c>
      <c r="H7" s="204"/>
    </row>
    <row r="8" spans="1:8" x14ac:dyDescent="0.35">
      <c r="A8" s="181">
        <v>2</v>
      </c>
      <c r="B8" s="181" t="s">
        <v>821</v>
      </c>
      <c r="C8" s="182" t="s">
        <v>825</v>
      </c>
      <c r="D8" s="198" t="s">
        <v>826</v>
      </c>
      <c r="E8" s="232" t="s">
        <v>827</v>
      </c>
      <c r="F8" s="232" t="s">
        <v>681</v>
      </c>
      <c r="G8" s="233">
        <v>200000000</v>
      </c>
    </row>
    <row r="9" spans="1:8" ht="27" x14ac:dyDescent="0.35">
      <c r="A9" s="234">
        <v>3</v>
      </c>
      <c r="B9" s="235" t="s">
        <v>821</v>
      </c>
      <c r="C9" s="189" t="s">
        <v>828</v>
      </c>
      <c r="D9" s="198" t="s">
        <v>829</v>
      </c>
      <c r="E9" s="232" t="s">
        <v>830</v>
      </c>
      <c r="F9" s="232" t="s">
        <v>681</v>
      </c>
      <c r="G9" s="233">
        <v>200000000</v>
      </c>
    </row>
    <row r="10" spans="1:8" ht="54" x14ac:dyDescent="0.35">
      <c r="A10" s="235">
        <v>4</v>
      </c>
      <c r="B10" s="234" t="s">
        <v>63</v>
      </c>
      <c r="C10" s="189" t="s">
        <v>831</v>
      </c>
      <c r="D10" s="236" t="s">
        <v>832</v>
      </c>
      <c r="E10" s="198">
        <v>2</v>
      </c>
      <c r="F10" s="236" t="s">
        <v>708</v>
      </c>
      <c r="G10" s="233">
        <v>180000000</v>
      </c>
    </row>
    <row r="11" spans="1:8" ht="27" x14ac:dyDescent="0.35">
      <c r="A11" s="235">
        <v>5</v>
      </c>
      <c r="B11" s="235" t="s">
        <v>432</v>
      </c>
      <c r="C11" s="182" t="s">
        <v>833</v>
      </c>
      <c r="D11" s="198" t="s">
        <v>834</v>
      </c>
      <c r="E11" s="198">
        <v>25</v>
      </c>
      <c r="F11" s="237" t="s">
        <v>624</v>
      </c>
      <c r="G11" s="233">
        <v>120000000</v>
      </c>
    </row>
    <row r="12" spans="1:8" x14ac:dyDescent="0.35">
      <c r="A12" s="192">
        <v>6</v>
      </c>
      <c r="B12" s="192" t="s">
        <v>821</v>
      </c>
      <c r="C12" s="182" t="s">
        <v>835</v>
      </c>
      <c r="D12" s="182" t="s">
        <v>836</v>
      </c>
      <c r="E12" s="236" t="s">
        <v>824</v>
      </c>
      <c r="F12" s="236" t="s">
        <v>681</v>
      </c>
      <c r="G12" s="233">
        <v>200000000</v>
      </c>
    </row>
    <row r="13" spans="1:8" x14ac:dyDescent="0.35">
      <c r="A13" s="192">
        <v>7</v>
      </c>
      <c r="B13" s="192" t="s">
        <v>432</v>
      </c>
      <c r="C13" s="182" t="s">
        <v>837</v>
      </c>
      <c r="D13" s="182" t="s">
        <v>838</v>
      </c>
      <c r="E13" s="236" t="s">
        <v>839</v>
      </c>
      <c r="F13" s="236" t="s">
        <v>681</v>
      </c>
      <c r="G13" s="233">
        <v>150000000</v>
      </c>
    </row>
    <row r="14" spans="1:8" ht="27" x14ac:dyDescent="0.35">
      <c r="A14" s="192">
        <v>8</v>
      </c>
      <c r="B14" s="192" t="s">
        <v>821</v>
      </c>
      <c r="C14" s="182" t="s">
        <v>840</v>
      </c>
      <c r="D14" s="182" t="s">
        <v>841</v>
      </c>
      <c r="E14" s="237" t="s">
        <v>842</v>
      </c>
      <c r="F14" s="236" t="s">
        <v>681</v>
      </c>
      <c r="G14" s="233">
        <v>150000000</v>
      </c>
    </row>
    <row r="15" spans="1:8" x14ac:dyDescent="0.35">
      <c r="A15" s="192">
        <v>9</v>
      </c>
      <c r="B15" s="192" t="s">
        <v>432</v>
      </c>
      <c r="C15" s="182" t="s">
        <v>833</v>
      </c>
      <c r="D15" s="182" t="s">
        <v>843</v>
      </c>
      <c r="E15" s="198">
        <v>30</v>
      </c>
      <c r="F15" s="236" t="s">
        <v>802</v>
      </c>
      <c r="G15" s="233">
        <v>150000000</v>
      </c>
    </row>
    <row r="16" spans="1:8" x14ac:dyDescent="0.35">
      <c r="A16" s="192">
        <v>10</v>
      </c>
      <c r="B16" s="192" t="s">
        <v>821</v>
      </c>
      <c r="C16" s="182" t="s">
        <v>844</v>
      </c>
      <c r="D16" s="182" t="s">
        <v>845</v>
      </c>
      <c r="E16" s="236" t="s">
        <v>827</v>
      </c>
      <c r="F16" s="237" t="s">
        <v>681</v>
      </c>
      <c r="G16" s="233">
        <v>200000000</v>
      </c>
    </row>
    <row r="17" spans="1:7" ht="27" x14ac:dyDescent="0.35">
      <c r="A17" s="192">
        <v>11</v>
      </c>
      <c r="B17" s="192" t="s">
        <v>732</v>
      </c>
      <c r="C17" s="182" t="s">
        <v>846</v>
      </c>
      <c r="D17" s="182" t="s">
        <v>847</v>
      </c>
      <c r="E17" s="198">
        <v>1</v>
      </c>
      <c r="F17" s="238" t="s">
        <v>848</v>
      </c>
      <c r="G17" s="233">
        <v>100000000</v>
      </c>
    </row>
    <row r="18" spans="1:7" ht="27" x14ac:dyDescent="0.35">
      <c r="A18" s="192">
        <v>12</v>
      </c>
      <c r="B18" s="192" t="s">
        <v>732</v>
      </c>
      <c r="C18" s="182" t="s">
        <v>849</v>
      </c>
      <c r="D18" s="182" t="s">
        <v>850</v>
      </c>
      <c r="E18" s="198">
        <v>1</v>
      </c>
      <c r="F18" s="236" t="s">
        <v>848</v>
      </c>
      <c r="G18" s="233">
        <v>25000000</v>
      </c>
    </row>
    <row r="19" spans="1:7" ht="27" x14ac:dyDescent="0.35">
      <c r="A19" s="192">
        <v>13</v>
      </c>
      <c r="B19" s="192" t="s">
        <v>732</v>
      </c>
      <c r="C19" s="198" t="s">
        <v>851</v>
      </c>
      <c r="D19" s="198" t="s">
        <v>852</v>
      </c>
      <c r="E19" s="198">
        <v>1</v>
      </c>
      <c r="F19" s="238" t="s">
        <v>848</v>
      </c>
      <c r="G19" s="233">
        <v>25000000</v>
      </c>
    </row>
    <row r="20" spans="1:7" ht="27" x14ac:dyDescent="0.35">
      <c r="A20" s="192">
        <v>14</v>
      </c>
      <c r="B20" s="229" t="s">
        <v>261</v>
      </c>
      <c r="C20" s="198" t="s">
        <v>853</v>
      </c>
      <c r="D20" s="198" t="s">
        <v>289</v>
      </c>
      <c r="E20" s="198">
        <v>10</v>
      </c>
      <c r="F20" s="239" t="s">
        <v>854</v>
      </c>
      <c r="G20" s="233">
        <v>100000000</v>
      </c>
    </row>
    <row r="21" spans="1:7" ht="32.25" customHeight="1" x14ac:dyDescent="0.4">
      <c r="A21" s="761" t="s">
        <v>53</v>
      </c>
      <c r="B21" s="762"/>
      <c r="C21" s="762"/>
      <c r="D21" s="762"/>
      <c r="E21" s="762"/>
      <c r="F21" s="763"/>
      <c r="G21" s="240">
        <f>SUM(G7:G20)</f>
        <v>2000000000</v>
      </c>
    </row>
    <row r="24" spans="1:7" x14ac:dyDescent="0.35">
      <c r="G24" s="77"/>
    </row>
    <row r="25" spans="1:7" x14ac:dyDescent="0.35">
      <c r="G25" s="77"/>
    </row>
    <row r="26" spans="1:7" x14ac:dyDescent="0.35">
      <c r="G26" s="77"/>
    </row>
    <row r="27" spans="1:7" x14ac:dyDescent="0.35">
      <c r="G27" s="77"/>
    </row>
    <row r="28" spans="1:7" x14ac:dyDescent="0.35">
      <c r="G28" s="77"/>
    </row>
    <row r="29" spans="1:7" x14ac:dyDescent="0.35">
      <c r="G29" s="77"/>
    </row>
    <row r="30" spans="1:7" x14ac:dyDescent="0.35">
      <c r="G30" s="77"/>
    </row>
    <row r="33" spans="3:7" x14ac:dyDescent="0.35">
      <c r="C33" s="201"/>
      <c r="D33" s="201"/>
      <c r="E33" s="201"/>
      <c r="F33" s="201"/>
      <c r="G33" s="202"/>
    </row>
    <row r="37" spans="3:7" x14ac:dyDescent="0.35">
      <c r="G37" s="202"/>
    </row>
  </sheetData>
  <autoFilter ref="B1:B33" xr:uid="{4813A439-7A70-4E37-803C-A534734895E8}"/>
  <mergeCells count="10">
    <mergeCell ref="A21:F21"/>
    <mergeCell ref="A1:G1"/>
    <mergeCell ref="A2:G2"/>
    <mergeCell ref="A3:G3"/>
    <mergeCell ref="A5:A6"/>
    <mergeCell ref="B5:B6"/>
    <mergeCell ref="C5:C6"/>
    <mergeCell ref="E5:E6"/>
    <mergeCell ref="F5:F6"/>
    <mergeCell ref="G5:G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94C0-EDD2-4C49-8C2F-2A0DECF6C69A}">
  <dimension ref="A1:G37"/>
  <sheetViews>
    <sheetView workbookViewId="0">
      <selection activeCell="C14" sqref="C14"/>
    </sheetView>
  </sheetViews>
  <sheetFormatPr defaultRowHeight="14.25" x14ac:dyDescent="0.45"/>
  <cols>
    <col min="1" max="1" width="3.59765625" style="24" bestFit="1" customWidth="1"/>
    <col min="2" max="2" width="23.3984375" customWidth="1"/>
    <col min="3" max="3" width="32.3984375" customWidth="1"/>
    <col min="4" max="4" width="39.265625" customWidth="1"/>
    <col min="5" max="5" width="12.59765625" customWidth="1"/>
    <col min="6" max="6" width="12.1328125" customWidth="1"/>
    <col min="7" max="7" width="25.265625" style="122" customWidth="1"/>
  </cols>
  <sheetData>
    <row r="1" spans="1:7" ht="15.75" x14ac:dyDescent="0.5">
      <c r="A1" s="777" t="s">
        <v>0</v>
      </c>
      <c r="B1" s="777"/>
      <c r="C1" s="777"/>
      <c r="D1" s="777"/>
      <c r="E1" s="777"/>
      <c r="F1" s="777"/>
      <c r="G1" s="777"/>
    </row>
    <row r="2" spans="1:7" x14ac:dyDescent="0.45">
      <c r="A2" s="1"/>
      <c r="B2" s="2" t="s">
        <v>1</v>
      </c>
      <c r="C2" s="2" t="s">
        <v>756</v>
      </c>
      <c r="D2" s="2"/>
      <c r="E2" s="2"/>
      <c r="F2" s="2"/>
      <c r="G2" s="125"/>
    </row>
    <row r="3" spans="1:7" x14ac:dyDescent="0.45">
      <c r="A3" s="1"/>
      <c r="B3" s="2" t="s">
        <v>3</v>
      </c>
      <c r="C3" s="2" t="s">
        <v>571</v>
      </c>
      <c r="D3" s="2"/>
      <c r="E3" s="2"/>
      <c r="F3" s="2"/>
      <c r="G3" s="125"/>
    </row>
    <row r="4" spans="1:7" x14ac:dyDescent="0.45">
      <c r="A4" s="1"/>
      <c r="B4" s="2" t="s">
        <v>5</v>
      </c>
      <c r="C4" s="2" t="s">
        <v>652</v>
      </c>
      <c r="D4" s="2"/>
      <c r="E4" s="2"/>
      <c r="F4" s="2"/>
      <c r="G4" s="125"/>
    </row>
    <row r="5" spans="1:7" x14ac:dyDescent="0.45">
      <c r="A5" s="1"/>
      <c r="B5" s="2"/>
      <c r="C5" s="2"/>
      <c r="D5" s="2"/>
      <c r="E5" s="2"/>
      <c r="F5" s="2"/>
      <c r="G5" s="125"/>
    </row>
    <row r="6" spans="1:7" x14ac:dyDescent="0.45">
      <c r="A6" s="778" t="s">
        <v>7</v>
      </c>
      <c r="B6" s="779"/>
      <c r="C6" s="779"/>
      <c r="D6" s="779"/>
      <c r="E6" s="779"/>
      <c r="F6" s="779"/>
      <c r="G6" s="780"/>
    </row>
    <row r="7" spans="1:7" x14ac:dyDescent="0.45">
      <c r="A7" s="3" t="s">
        <v>8</v>
      </c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G7" s="126" t="s">
        <v>14</v>
      </c>
    </row>
    <row r="8" spans="1:7" x14ac:dyDescent="0.45">
      <c r="A8" s="12">
        <v>1</v>
      </c>
      <c r="B8" s="6" t="s">
        <v>587</v>
      </c>
      <c r="C8" s="6" t="s">
        <v>757</v>
      </c>
      <c r="D8" s="6" t="s">
        <v>758</v>
      </c>
      <c r="E8" s="12">
        <v>1</v>
      </c>
      <c r="F8" s="12" t="s">
        <v>406</v>
      </c>
      <c r="G8" s="127">
        <v>150000000</v>
      </c>
    </row>
    <row r="9" spans="1:7" x14ac:dyDescent="0.45">
      <c r="A9" s="12">
        <v>2</v>
      </c>
      <c r="B9" s="6" t="s">
        <v>587</v>
      </c>
      <c r="C9" s="6" t="s">
        <v>759</v>
      </c>
      <c r="D9" s="6" t="s">
        <v>289</v>
      </c>
      <c r="E9" s="118">
        <v>1</v>
      </c>
      <c r="F9" s="12" t="s">
        <v>406</v>
      </c>
      <c r="G9" s="127">
        <v>100000000</v>
      </c>
    </row>
    <row r="10" spans="1:7" x14ac:dyDescent="0.45">
      <c r="A10" s="12">
        <v>3</v>
      </c>
      <c r="B10" s="6" t="s">
        <v>587</v>
      </c>
      <c r="C10" s="6" t="s">
        <v>760</v>
      </c>
      <c r="D10" s="6" t="s">
        <v>289</v>
      </c>
      <c r="E10" s="118">
        <v>1</v>
      </c>
      <c r="F10" s="12" t="s">
        <v>406</v>
      </c>
      <c r="G10" s="127">
        <v>60000000</v>
      </c>
    </row>
    <row r="11" spans="1:7" ht="42.75" x14ac:dyDescent="0.45">
      <c r="A11" s="12">
        <v>4</v>
      </c>
      <c r="B11" s="6" t="s">
        <v>587</v>
      </c>
      <c r="C11" s="6" t="s">
        <v>761</v>
      </c>
      <c r="D11" s="6" t="s">
        <v>289</v>
      </c>
      <c r="E11" s="12">
        <v>1</v>
      </c>
      <c r="F11" s="12" t="s">
        <v>406</v>
      </c>
      <c r="G11" s="127">
        <v>190000000</v>
      </c>
    </row>
    <row r="12" spans="1:7" x14ac:dyDescent="0.45">
      <c r="A12" s="12">
        <v>5</v>
      </c>
      <c r="B12" s="6" t="s">
        <v>762</v>
      </c>
      <c r="C12" s="6" t="s">
        <v>763</v>
      </c>
      <c r="D12" s="6" t="s">
        <v>764</v>
      </c>
      <c r="E12" s="12">
        <v>1</v>
      </c>
      <c r="F12" s="12" t="s">
        <v>406</v>
      </c>
      <c r="G12" s="127">
        <v>200000000</v>
      </c>
    </row>
    <row r="13" spans="1:7" s="8" customFormat="1" x14ac:dyDescent="0.45">
      <c r="A13" s="12">
        <v>6</v>
      </c>
      <c r="B13" s="6" t="s">
        <v>762</v>
      </c>
      <c r="C13" s="6" t="s">
        <v>765</v>
      </c>
      <c r="D13" s="6" t="s">
        <v>766</v>
      </c>
      <c r="E13" s="12">
        <v>1</v>
      </c>
      <c r="F13" s="12" t="s">
        <v>406</v>
      </c>
      <c r="G13" s="127">
        <v>200000000</v>
      </c>
    </row>
    <row r="14" spans="1:7" s="8" customFormat="1" x14ac:dyDescent="0.45">
      <c r="A14" s="12">
        <v>7</v>
      </c>
      <c r="B14" s="6" t="s">
        <v>762</v>
      </c>
      <c r="C14" s="6" t="s">
        <v>765</v>
      </c>
      <c r="D14" s="6" t="s">
        <v>767</v>
      </c>
      <c r="E14" s="111">
        <v>1</v>
      </c>
      <c r="F14" s="111" t="s">
        <v>406</v>
      </c>
      <c r="G14" s="127">
        <v>200000000</v>
      </c>
    </row>
    <row r="15" spans="1:7" x14ac:dyDescent="0.45">
      <c r="A15" s="12">
        <v>8</v>
      </c>
      <c r="B15" s="6" t="s">
        <v>109</v>
      </c>
      <c r="C15" s="6" t="s">
        <v>768</v>
      </c>
      <c r="D15" s="6" t="s">
        <v>769</v>
      </c>
      <c r="E15" s="12">
        <v>300</v>
      </c>
      <c r="F15" s="12" t="s">
        <v>681</v>
      </c>
      <c r="G15" s="127">
        <v>200000000</v>
      </c>
    </row>
    <row r="16" spans="1:7" x14ac:dyDescent="0.45">
      <c r="A16" s="12">
        <v>9</v>
      </c>
      <c r="B16" s="6" t="s">
        <v>127</v>
      </c>
      <c r="C16" s="6" t="s">
        <v>770</v>
      </c>
      <c r="D16" s="6" t="s">
        <v>771</v>
      </c>
      <c r="E16" s="12">
        <v>400</v>
      </c>
      <c r="F16" s="12" t="s">
        <v>681</v>
      </c>
      <c r="G16" s="128">
        <v>200000000</v>
      </c>
    </row>
    <row r="17" spans="1:7" x14ac:dyDescent="0.45">
      <c r="A17" s="12"/>
      <c r="B17" s="6"/>
      <c r="C17" s="6"/>
      <c r="D17" s="6"/>
      <c r="E17" s="12"/>
      <c r="F17" s="12"/>
      <c r="G17" s="128"/>
    </row>
    <row r="18" spans="1:7" ht="15.75" x14ac:dyDescent="0.45">
      <c r="A18" s="761" t="s">
        <v>53</v>
      </c>
      <c r="B18" s="762"/>
      <c r="C18" s="762"/>
      <c r="D18" s="762"/>
      <c r="E18" s="762"/>
      <c r="F18" s="763"/>
      <c r="G18" s="129">
        <f>SUM(G8:G17)</f>
        <v>1500000000</v>
      </c>
    </row>
    <row r="19" spans="1:7" ht="15.75" x14ac:dyDescent="0.45">
      <c r="A19" s="16"/>
      <c r="B19" s="16"/>
      <c r="C19" s="16"/>
      <c r="D19" s="16"/>
      <c r="E19" s="16"/>
      <c r="F19" s="16"/>
      <c r="G19" s="130"/>
    </row>
    <row r="20" spans="1:7" ht="15.75" x14ac:dyDescent="0.45">
      <c r="A20" s="788"/>
      <c r="B20" s="788"/>
      <c r="C20" s="788"/>
      <c r="D20" s="788"/>
      <c r="E20" s="16"/>
      <c r="F20" s="16"/>
      <c r="G20" s="130"/>
    </row>
    <row r="21" spans="1:7" ht="15.75" x14ac:dyDescent="0.45">
      <c r="A21" s="16"/>
      <c r="B21" s="16"/>
      <c r="C21" s="16"/>
      <c r="D21" s="16"/>
      <c r="E21" s="787" t="s">
        <v>54</v>
      </c>
      <c r="F21" s="787"/>
      <c r="G21" s="787"/>
    </row>
    <row r="22" spans="1:7" x14ac:dyDescent="0.45">
      <c r="A22" s="18"/>
      <c r="B22" s="19"/>
      <c r="C22" s="19"/>
      <c r="D22" s="19"/>
      <c r="E22" s="19"/>
      <c r="F22" s="18"/>
      <c r="G22" s="131"/>
    </row>
    <row r="23" spans="1:7" ht="15" customHeight="1" x14ac:dyDescent="0.45">
      <c r="A23" s="18"/>
      <c r="B23" s="20"/>
      <c r="C23" s="19"/>
      <c r="D23" s="19"/>
      <c r="E23" s="21"/>
      <c r="F23" s="21"/>
      <c r="G23" s="132"/>
    </row>
    <row r="24" spans="1:7" x14ac:dyDescent="0.45">
      <c r="A24" s="18"/>
      <c r="B24" s="790"/>
      <c r="C24" s="790"/>
      <c r="D24" s="790"/>
      <c r="E24" s="19"/>
      <c r="F24" s="19"/>
      <c r="G24" s="133"/>
    </row>
    <row r="25" spans="1:7" x14ac:dyDescent="0.45">
      <c r="A25" s="18"/>
      <c r="B25" s="790"/>
      <c r="C25" s="790"/>
      <c r="D25" s="790"/>
      <c r="E25" s="789" t="s">
        <v>772</v>
      </c>
      <c r="F25" s="789"/>
      <c r="G25" s="789"/>
    </row>
    <row r="26" spans="1:7" x14ac:dyDescent="0.45">
      <c r="A26" s="18"/>
      <c r="B26" s="790"/>
      <c r="C26" s="790"/>
      <c r="D26" s="790"/>
      <c r="E26" s="19"/>
      <c r="F26" s="19"/>
      <c r="G26" s="133"/>
    </row>
    <row r="27" spans="1:7" ht="15.75" x14ac:dyDescent="0.45">
      <c r="A27" s="18"/>
      <c r="B27" s="791"/>
      <c r="C27" s="791"/>
      <c r="D27" s="791"/>
      <c r="E27" s="789"/>
      <c r="F27" s="789"/>
      <c r="G27" s="789"/>
    </row>
    <row r="28" spans="1:7" x14ac:dyDescent="0.45">
      <c r="A28" s="18"/>
      <c r="B28" s="19"/>
      <c r="C28" s="19"/>
      <c r="D28" s="19"/>
      <c r="E28" s="19"/>
      <c r="F28" s="19"/>
      <c r="G28" s="133"/>
    </row>
    <row r="29" spans="1:7" x14ac:dyDescent="0.45">
      <c r="A29" s="22"/>
      <c r="B29" s="23"/>
      <c r="C29" s="23"/>
      <c r="D29" s="23"/>
      <c r="E29" s="23"/>
      <c r="F29" s="23"/>
      <c r="G29" s="134"/>
    </row>
    <row r="30" spans="1:7" x14ac:dyDescent="0.45">
      <c r="A30" s="22"/>
      <c r="B30" s="23"/>
      <c r="C30" s="23"/>
      <c r="D30" s="23"/>
      <c r="E30" s="787"/>
      <c r="F30" s="787"/>
      <c r="G30" s="787"/>
    </row>
    <row r="31" spans="1:7" x14ac:dyDescent="0.45">
      <c r="A31" s="22"/>
      <c r="B31" s="23"/>
      <c r="C31" s="23"/>
      <c r="D31" s="23"/>
      <c r="E31" s="23"/>
      <c r="F31" s="23"/>
      <c r="G31" s="134"/>
    </row>
    <row r="32" spans="1:7" x14ac:dyDescent="0.45">
      <c r="A32" s="22"/>
      <c r="B32" s="23"/>
      <c r="C32" s="23"/>
      <c r="D32" s="23"/>
      <c r="E32" s="23"/>
      <c r="F32" s="23"/>
      <c r="G32" s="134"/>
    </row>
    <row r="33" spans="1:7" x14ac:dyDescent="0.45">
      <c r="A33" s="22"/>
      <c r="B33" s="23"/>
      <c r="C33" s="23"/>
      <c r="D33" s="23"/>
      <c r="E33" s="23"/>
      <c r="F33" s="23"/>
      <c r="G33" s="134"/>
    </row>
    <row r="34" spans="1:7" x14ac:dyDescent="0.45">
      <c r="A34" s="22"/>
      <c r="B34" s="23"/>
      <c r="C34" s="23"/>
      <c r="D34" s="23"/>
    </row>
    <row r="35" spans="1:7" x14ac:dyDescent="0.45">
      <c r="A35" s="22"/>
      <c r="B35" s="23"/>
      <c r="C35" s="23"/>
      <c r="D35" s="23"/>
      <c r="E35" s="23"/>
      <c r="F35" s="23"/>
      <c r="G35" s="134"/>
    </row>
    <row r="36" spans="1:7" x14ac:dyDescent="0.45">
      <c r="A36" s="22"/>
      <c r="B36" s="23"/>
      <c r="C36" s="23"/>
      <c r="D36" s="23"/>
      <c r="E36" s="23"/>
      <c r="F36" s="23"/>
      <c r="G36" s="134"/>
    </row>
    <row r="37" spans="1:7" x14ac:dyDescent="0.45">
      <c r="A37" s="22"/>
      <c r="B37" s="23"/>
      <c r="C37" s="23"/>
      <c r="D37" s="23"/>
      <c r="E37" s="23"/>
      <c r="F37" s="23"/>
      <c r="G37" s="134"/>
    </row>
  </sheetData>
  <autoFilter ref="A7:G16" xr:uid="{1260E478-8DB8-474C-AEC2-15ABE522CCD5}"/>
  <mergeCells count="12">
    <mergeCell ref="E30:G30"/>
    <mergeCell ref="A1:G1"/>
    <mergeCell ref="A6:G6"/>
    <mergeCell ref="A18:F18"/>
    <mergeCell ref="A20:D20"/>
    <mergeCell ref="E21:G21"/>
    <mergeCell ref="B24:D24"/>
    <mergeCell ref="B25:D25"/>
    <mergeCell ref="E25:G25"/>
    <mergeCell ref="B26:D26"/>
    <mergeCell ref="B27:D27"/>
    <mergeCell ref="E27:G2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2AE40-8C3A-4409-AFB0-B2EAE1E188BB}">
  <sheetPr>
    <tabColor rgb="FFFFFF00"/>
  </sheetPr>
  <dimension ref="A1:Q114"/>
  <sheetViews>
    <sheetView tabSelected="1" zoomScale="70" zoomScaleNormal="70" workbookViewId="0">
      <selection activeCell="H107" sqref="H107"/>
    </sheetView>
  </sheetViews>
  <sheetFormatPr defaultColWidth="9.06640625" defaultRowHeight="15" x14ac:dyDescent="0.45"/>
  <cols>
    <col min="1" max="1" width="6.33203125" style="592" customWidth="1"/>
    <col min="2" max="2" width="48" style="592" customWidth="1"/>
    <col min="3" max="3" width="17.59765625" style="592" customWidth="1"/>
    <col min="4" max="4" width="18.6640625" style="592" bestFit="1" customWidth="1"/>
    <col min="5" max="5" width="31.06640625" style="592" customWidth="1"/>
    <col min="6" max="6" width="14.3984375" style="592" bestFit="1" customWidth="1"/>
    <col min="7" max="7" width="11.06640625" style="592" bestFit="1" customWidth="1"/>
    <col min="8" max="8" width="20.1328125" style="594" bestFit="1" customWidth="1"/>
    <col min="9" max="9" width="27.59765625" style="595" customWidth="1"/>
    <col min="10" max="10" width="17.9296875" style="596" customWidth="1"/>
    <col min="11" max="15" width="9.06640625" style="592"/>
    <col min="16" max="16" width="14.3984375" style="592" bestFit="1" customWidth="1"/>
    <col min="17" max="16384" width="9.06640625" style="592"/>
  </cols>
  <sheetData>
    <row r="1" spans="1:10" x14ac:dyDescent="0.45">
      <c r="B1" s="593" t="s">
        <v>127</v>
      </c>
    </row>
    <row r="3" spans="1:10" s="593" customFormat="1" ht="33" customHeight="1" x14ac:dyDescent="0.45">
      <c r="A3" s="597" t="s">
        <v>311</v>
      </c>
      <c r="B3" s="598" t="s">
        <v>1</v>
      </c>
      <c r="C3" s="598" t="s">
        <v>9</v>
      </c>
      <c r="D3" s="599" t="s">
        <v>775</v>
      </c>
      <c r="E3" s="599" t="s">
        <v>11</v>
      </c>
      <c r="F3" s="599" t="s">
        <v>12</v>
      </c>
      <c r="G3" s="599" t="s">
        <v>13</v>
      </c>
      <c r="H3" s="599" t="s">
        <v>14</v>
      </c>
      <c r="I3" s="600" t="s">
        <v>898</v>
      </c>
      <c r="J3" s="601" t="s">
        <v>1185</v>
      </c>
    </row>
    <row r="4" spans="1:10" ht="45" x14ac:dyDescent="0.45">
      <c r="A4" s="602">
        <v>2</v>
      </c>
      <c r="B4" s="603" t="s">
        <v>899</v>
      </c>
      <c r="C4" s="603" t="s">
        <v>16</v>
      </c>
      <c r="D4" s="604" t="s">
        <v>780</v>
      </c>
      <c r="E4" s="604" t="s">
        <v>781</v>
      </c>
      <c r="F4" s="662">
        <v>200</v>
      </c>
      <c r="G4" s="605" t="s">
        <v>782</v>
      </c>
      <c r="H4" s="606">
        <v>200000000</v>
      </c>
      <c r="I4" s="607" t="s">
        <v>1158</v>
      </c>
      <c r="J4" s="608"/>
    </row>
    <row r="5" spans="1:10" ht="45" x14ac:dyDescent="0.45">
      <c r="A5" s="602" t="s">
        <v>908</v>
      </c>
      <c r="B5" s="603" t="s">
        <v>899</v>
      </c>
      <c r="C5" s="603" t="s">
        <v>16</v>
      </c>
      <c r="D5" s="604" t="s">
        <v>783</v>
      </c>
      <c r="E5" s="604" t="s">
        <v>784</v>
      </c>
      <c r="F5" s="662">
        <v>300</v>
      </c>
      <c r="G5" s="605" t="s">
        <v>782</v>
      </c>
      <c r="H5" s="606">
        <v>300000000</v>
      </c>
      <c r="I5" s="607" t="s">
        <v>1159</v>
      </c>
      <c r="J5" s="608"/>
    </row>
    <row r="6" spans="1:10" ht="45" x14ac:dyDescent="0.45">
      <c r="A6" s="602">
        <v>3</v>
      </c>
      <c r="B6" s="603" t="s">
        <v>899</v>
      </c>
      <c r="C6" s="603" t="s">
        <v>16</v>
      </c>
      <c r="D6" s="604" t="s">
        <v>780</v>
      </c>
      <c r="E6" s="604" t="s">
        <v>785</v>
      </c>
      <c r="F6" s="662">
        <v>233</v>
      </c>
      <c r="G6" s="605" t="s">
        <v>782</v>
      </c>
      <c r="H6" s="606">
        <v>206000000</v>
      </c>
      <c r="I6" s="607" t="s">
        <v>1158</v>
      </c>
      <c r="J6" s="608"/>
    </row>
    <row r="7" spans="1:10" ht="45" x14ac:dyDescent="0.4">
      <c r="A7" s="602" t="s">
        <v>909</v>
      </c>
      <c r="B7" s="609" t="s">
        <v>905</v>
      </c>
      <c r="C7" s="603" t="s">
        <v>16</v>
      </c>
      <c r="D7" s="604" t="s">
        <v>813</v>
      </c>
      <c r="E7" s="216" t="s">
        <v>814</v>
      </c>
      <c r="F7" s="663">
        <v>500</v>
      </c>
      <c r="G7" s="610" t="s">
        <v>681</v>
      </c>
      <c r="H7" s="220">
        <v>200000000</v>
      </c>
      <c r="I7" s="607" t="s">
        <v>1158</v>
      </c>
      <c r="J7" s="608"/>
    </row>
    <row r="8" spans="1:10" ht="30" x14ac:dyDescent="0.4">
      <c r="A8" s="602">
        <v>4</v>
      </c>
      <c r="B8" s="609" t="s">
        <v>905</v>
      </c>
      <c r="C8" s="603" t="s">
        <v>16</v>
      </c>
      <c r="D8" s="604" t="s">
        <v>815</v>
      </c>
      <c r="E8" s="216" t="s">
        <v>816</v>
      </c>
      <c r="F8" s="663">
        <v>10000</v>
      </c>
      <c r="G8" s="610" t="s">
        <v>681</v>
      </c>
      <c r="H8" s="220">
        <v>200000000</v>
      </c>
      <c r="I8" s="607" t="s">
        <v>1160</v>
      </c>
      <c r="J8" s="608"/>
    </row>
    <row r="9" spans="1:10" x14ac:dyDescent="0.4">
      <c r="A9" s="602"/>
      <c r="B9" s="609"/>
      <c r="C9" s="603"/>
      <c r="D9" s="604"/>
      <c r="E9" s="216"/>
      <c r="F9" s="663"/>
      <c r="G9" s="610"/>
      <c r="H9" s="220"/>
      <c r="I9" s="607"/>
      <c r="J9" s="608"/>
    </row>
    <row r="10" spans="1:10" ht="30" x14ac:dyDescent="0.45">
      <c r="A10" s="602">
        <v>6</v>
      </c>
      <c r="B10" s="609" t="s">
        <v>906</v>
      </c>
      <c r="C10" s="603" t="s">
        <v>16</v>
      </c>
      <c r="D10" s="604" t="s">
        <v>822</v>
      </c>
      <c r="E10" s="216" t="s">
        <v>823</v>
      </c>
      <c r="F10" s="664">
        <v>500</v>
      </c>
      <c r="G10" s="611" t="s">
        <v>681</v>
      </c>
      <c r="H10" s="612">
        <v>200000000</v>
      </c>
      <c r="I10" s="607" t="s">
        <v>1160</v>
      </c>
      <c r="J10" s="608"/>
    </row>
    <row r="11" spans="1:10" ht="30" x14ac:dyDescent="0.45">
      <c r="A11" s="602">
        <v>7</v>
      </c>
      <c r="B11" s="609" t="s">
        <v>906</v>
      </c>
      <c r="C11" s="603" t="s">
        <v>16</v>
      </c>
      <c r="D11" s="604" t="s">
        <v>825</v>
      </c>
      <c r="E11" s="216" t="s">
        <v>826</v>
      </c>
      <c r="F11" s="664">
        <v>1000</v>
      </c>
      <c r="G11" s="611" t="s">
        <v>681</v>
      </c>
      <c r="H11" s="612">
        <v>200000000</v>
      </c>
      <c r="I11" s="607" t="s">
        <v>1160</v>
      </c>
      <c r="J11" s="608"/>
    </row>
    <row r="12" spans="1:10" ht="45" x14ac:dyDescent="0.45">
      <c r="A12" s="602">
        <v>8</v>
      </c>
      <c r="B12" s="609" t="s">
        <v>906</v>
      </c>
      <c r="C12" s="603" t="s">
        <v>16</v>
      </c>
      <c r="D12" s="604" t="s">
        <v>828</v>
      </c>
      <c r="E12" s="216" t="s">
        <v>829</v>
      </c>
      <c r="F12" s="664">
        <v>200</v>
      </c>
      <c r="G12" s="611" t="s">
        <v>681</v>
      </c>
      <c r="H12" s="612">
        <v>200000000</v>
      </c>
      <c r="I12" s="607" t="s">
        <v>1158</v>
      </c>
      <c r="J12" s="608"/>
    </row>
    <row r="13" spans="1:10" ht="30" x14ac:dyDescent="0.45">
      <c r="A13" s="602">
        <v>9</v>
      </c>
      <c r="B13" s="609" t="s">
        <v>906</v>
      </c>
      <c r="C13" s="603" t="s">
        <v>16</v>
      </c>
      <c r="D13" s="604" t="s">
        <v>835</v>
      </c>
      <c r="E13" s="216" t="s">
        <v>836</v>
      </c>
      <c r="F13" s="664">
        <v>500</v>
      </c>
      <c r="G13" s="611" t="s">
        <v>681</v>
      </c>
      <c r="H13" s="612">
        <v>200000000</v>
      </c>
      <c r="I13" s="607" t="s">
        <v>1161</v>
      </c>
      <c r="J13" s="608"/>
    </row>
    <row r="14" spans="1:10" ht="45" x14ac:dyDescent="0.45">
      <c r="A14" s="602">
        <v>10</v>
      </c>
      <c r="B14" s="609" t="s">
        <v>906</v>
      </c>
      <c r="C14" s="603" t="s">
        <v>16</v>
      </c>
      <c r="D14" s="604" t="s">
        <v>840</v>
      </c>
      <c r="E14" s="216" t="s">
        <v>841</v>
      </c>
      <c r="F14" s="664">
        <v>300</v>
      </c>
      <c r="G14" s="611" t="s">
        <v>681</v>
      </c>
      <c r="H14" s="612">
        <v>150000000</v>
      </c>
      <c r="I14" s="607" t="s">
        <v>1158</v>
      </c>
      <c r="J14" s="608"/>
    </row>
    <row r="15" spans="1:10" ht="30" x14ac:dyDescent="0.45">
      <c r="A15" s="602">
        <v>11</v>
      </c>
      <c r="B15" s="609" t="s">
        <v>906</v>
      </c>
      <c r="C15" s="603" t="s">
        <v>16</v>
      </c>
      <c r="D15" s="604" t="s">
        <v>844</v>
      </c>
      <c r="E15" s="216" t="s">
        <v>845</v>
      </c>
      <c r="F15" s="664">
        <v>1000</v>
      </c>
      <c r="G15" s="611" t="s">
        <v>681</v>
      </c>
      <c r="H15" s="612">
        <v>200000000</v>
      </c>
      <c r="I15" s="607" t="s">
        <v>1160</v>
      </c>
      <c r="J15" s="608"/>
    </row>
    <row r="16" spans="1:10" x14ac:dyDescent="0.45">
      <c r="A16" s="602"/>
      <c r="B16" s="609"/>
      <c r="C16" s="603"/>
      <c r="D16" s="604"/>
      <c r="E16" s="216"/>
      <c r="F16" s="664"/>
      <c r="G16" s="611"/>
      <c r="H16" s="612"/>
      <c r="I16" s="607"/>
      <c r="J16" s="608"/>
    </row>
    <row r="17" spans="1:10" ht="45" x14ac:dyDescent="0.45">
      <c r="A17" s="602">
        <v>13</v>
      </c>
      <c r="B17" s="609" t="s">
        <v>920</v>
      </c>
      <c r="C17" s="603" t="s">
        <v>16</v>
      </c>
      <c r="D17" s="608" t="s">
        <v>17</v>
      </c>
      <c r="E17" s="608" t="s">
        <v>18</v>
      </c>
      <c r="F17" s="613">
        <v>400</v>
      </c>
      <c r="G17" s="614" t="s">
        <v>24</v>
      </c>
      <c r="H17" s="615">
        <v>170000000</v>
      </c>
      <c r="I17" s="607" t="s">
        <v>1158</v>
      </c>
      <c r="J17" s="608"/>
    </row>
    <row r="18" spans="1:10" ht="30" x14ac:dyDescent="0.45">
      <c r="A18" s="602">
        <v>14</v>
      </c>
      <c r="B18" s="609" t="s">
        <v>920</v>
      </c>
      <c r="C18" s="603" t="s">
        <v>16</v>
      </c>
      <c r="D18" s="608" t="s">
        <v>17</v>
      </c>
      <c r="E18" s="608" t="s">
        <v>29</v>
      </c>
      <c r="F18" s="613">
        <v>400</v>
      </c>
      <c r="G18" s="614" t="s">
        <v>24</v>
      </c>
      <c r="H18" s="615">
        <v>190000000</v>
      </c>
      <c r="I18" s="607" t="s">
        <v>1158</v>
      </c>
      <c r="J18" s="608"/>
    </row>
    <row r="19" spans="1:10" ht="75" x14ac:dyDescent="0.45">
      <c r="A19" s="602">
        <v>15</v>
      </c>
      <c r="B19" s="609" t="s">
        <v>920</v>
      </c>
      <c r="C19" s="603" t="s">
        <v>16</v>
      </c>
      <c r="D19" s="608" t="s">
        <v>17</v>
      </c>
      <c r="E19" s="608" t="s">
        <v>31</v>
      </c>
      <c r="F19" s="613">
        <v>400</v>
      </c>
      <c r="G19" s="614" t="s">
        <v>24</v>
      </c>
      <c r="H19" s="615">
        <v>200000000</v>
      </c>
      <c r="I19" s="607" t="s">
        <v>1158</v>
      </c>
      <c r="J19" s="608"/>
    </row>
    <row r="20" spans="1:10" ht="60" x14ac:dyDescent="0.45">
      <c r="A20" s="602">
        <v>16</v>
      </c>
      <c r="B20" s="609" t="s">
        <v>920</v>
      </c>
      <c r="C20" s="603" t="s">
        <v>16</v>
      </c>
      <c r="D20" s="608" t="s">
        <v>33</v>
      </c>
      <c r="E20" s="608" t="s">
        <v>34</v>
      </c>
      <c r="F20" s="613">
        <v>3</v>
      </c>
      <c r="G20" s="613" t="s">
        <v>35</v>
      </c>
      <c r="H20" s="616">
        <v>150000000</v>
      </c>
      <c r="I20" s="607" t="s">
        <v>1194</v>
      </c>
      <c r="J20" s="608"/>
    </row>
    <row r="21" spans="1:10" ht="42.75" customHeight="1" x14ac:dyDescent="0.45">
      <c r="A21" s="602">
        <v>17</v>
      </c>
      <c r="B21" s="609" t="s">
        <v>920</v>
      </c>
      <c r="C21" s="603" t="s">
        <v>16</v>
      </c>
      <c r="D21" s="608" t="s">
        <v>33</v>
      </c>
      <c r="E21" s="608" t="s">
        <v>39</v>
      </c>
      <c r="F21" s="613">
        <v>3</v>
      </c>
      <c r="G21" s="613" t="s">
        <v>35</v>
      </c>
      <c r="H21" s="616">
        <v>150000000</v>
      </c>
      <c r="I21" s="607" t="s">
        <v>1194</v>
      </c>
      <c r="J21" s="608"/>
    </row>
    <row r="22" spans="1:10" ht="45" x14ac:dyDescent="0.45">
      <c r="A22" s="602">
        <v>18</v>
      </c>
      <c r="B22" s="609" t="s">
        <v>920</v>
      </c>
      <c r="C22" s="603" t="s">
        <v>16</v>
      </c>
      <c r="D22" s="667" t="s">
        <v>17</v>
      </c>
      <c r="E22" s="617" t="s">
        <v>50</v>
      </c>
      <c r="F22" s="613">
        <v>70</v>
      </c>
      <c r="G22" s="614" t="s">
        <v>24</v>
      </c>
      <c r="H22" s="618">
        <v>80000000</v>
      </c>
      <c r="I22" s="595" t="s">
        <v>1158</v>
      </c>
      <c r="J22" s="608"/>
    </row>
    <row r="23" spans="1:10" ht="28.5" customHeight="1" x14ac:dyDescent="0.45">
      <c r="A23" s="602">
        <v>19</v>
      </c>
      <c r="B23" s="609" t="s">
        <v>920</v>
      </c>
      <c r="C23" s="603" t="s">
        <v>16</v>
      </c>
      <c r="D23" s="667" t="s">
        <v>33</v>
      </c>
      <c r="E23" s="617" t="s">
        <v>52</v>
      </c>
      <c r="F23" s="613">
        <v>2</v>
      </c>
      <c r="G23" s="614" t="s">
        <v>35</v>
      </c>
      <c r="H23" s="618">
        <v>100000000</v>
      </c>
      <c r="I23" s="607" t="s">
        <v>1194</v>
      </c>
      <c r="J23" s="608"/>
    </row>
    <row r="24" spans="1:10" ht="14.25" customHeight="1" x14ac:dyDescent="0.45">
      <c r="A24" s="602"/>
      <c r="B24" s="609"/>
      <c r="C24" s="603"/>
      <c r="D24" s="667"/>
      <c r="E24" s="617"/>
      <c r="F24" s="613"/>
      <c r="G24" s="614"/>
      <c r="H24" s="618"/>
      <c r="I24" s="607"/>
      <c r="J24" s="608"/>
    </row>
    <row r="25" spans="1:10" ht="60" x14ac:dyDescent="0.45">
      <c r="A25" s="602">
        <v>20</v>
      </c>
      <c r="B25" s="609" t="s">
        <v>95</v>
      </c>
      <c r="C25" s="603" t="s">
        <v>16</v>
      </c>
      <c r="D25" s="608" t="s">
        <v>17</v>
      </c>
      <c r="E25" s="613" t="s">
        <v>77</v>
      </c>
      <c r="F25" s="613">
        <v>200</v>
      </c>
      <c r="G25" s="614" t="s">
        <v>78</v>
      </c>
      <c r="H25" s="615">
        <v>180000000</v>
      </c>
      <c r="I25" s="607" t="s">
        <v>1158</v>
      </c>
      <c r="J25" s="608"/>
    </row>
    <row r="26" spans="1:10" ht="60" x14ac:dyDescent="0.45">
      <c r="A26" s="602">
        <v>21</v>
      </c>
      <c r="B26" s="609" t="s">
        <v>95</v>
      </c>
      <c r="C26" s="603" t="s">
        <v>16</v>
      </c>
      <c r="D26" s="608" t="s">
        <v>79</v>
      </c>
      <c r="E26" s="613" t="s">
        <v>80</v>
      </c>
      <c r="F26" s="613">
        <v>500</v>
      </c>
      <c r="G26" s="614" t="s">
        <v>78</v>
      </c>
      <c r="H26" s="615">
        <v>170000000</v>
      </c>
      <c r="I26" s="607" t="s">
        <v>1160</v>
      </c>
      <c r="J26" s="608"/>
    </row>
    <row r="27" spans="1:10" ht="60" x14ac:dyDescent="0.45">
      <c r="A27" s="602">
        <v>22</v>
      </c>
      <c r="B27" s="609" t="s">
        <v>95</v>
      </c>
      <c r="C27" s="603" t="s">
        <v>16</v>
      </c>
      <c r="D27" s="608" t="s">
        <v>17</v>
      </c>
      <c r="E27" s="613" t="s">
        <v>83</v>
      </c>
      <c r="F27" s="613">
        <v>200</v>
      </c>
      <c r="G27" s="614" t="s">
        <v>78</v>
      </c>
      <c r="H27" s="615">
        <v>180000000</v>
      </c>
      <c r="I27" s="607" t="s">
        <v>1158</v>
      </c>
      <c r="J27" s="608"/>
    </row>
    <row r="28" spans="1:10" ht="45" x14ac:dyDescent="0.45">
      <c r="A28" s="602">
        <v>23</v>
      </c>
      <c r="B28" s="609" t="s">
        <v>95</v>
      </c>
      <c r="C28" s="603" t="s">
        <v>16</v>
      </c>
      <c r="D28" s="608" t="s">
        <v>17</v>
      </c>
      <c r="E28" s="613" t="s">
        <v>84</v>
      </c>
      <c r="F28" s="613">
        <v>55</v>
      </c>
      <c r="G28" s="614" t="s">
        <v>78</v>
      </c>
      <c r="H28" s="615">
        <v>180000000</v>
      </c>
      <c r="I28" s="607" t="s">
        <v>1158</v>
      </c>
      <c r="J28" s="608"/>
    </row>
    <row r="29" spans="1:10" ht="30" x14ac:dyDescent="0.45">
      <c r="A29" s="602">
        <v>24</v>
      </c>
      <c r="B29" s="609" t="s">
        <v>95</v>
      </c>
      <c r="C29" s="603" t="s">
        <v>16</v>
      </c>
      <c r="D29" s="608" t="s">
        <v>85</v>
      </c>
      <c r="E29" s="613" t="s">
        <v>86</v>
      </c>
      <c r="F29" s="613">
        <v>900</v>
      </c>
      <c r="G29" s="614" t="s">
        <v>78</v>
      </c>
      <c r="H29" s="615">
        <v>150000000</v>
      </c>
      <c r="I29" s="607" t="s">
        <v>1161</v>
      </c>
      <c r="J29" s="608"/>
    </row>
    <row r="30" spans="1:10" ht="45" x14ac:dyDescent="0.45">
      <c r="A30" s="602">
        <v>25</v>
      </c>
      <c r="B30" s="609" t="s">
        <v>95</v>
      </c>
      <c r="C30" s="603" t="s">
        <v>16</v>
      </c>
      <c r="D30" s="608" t="s">
        <v>90</v>
      </c>
      <c r="E30" s="613" t="s">
        <v>91</v>
      </c>
      <c r="F30" s="613">
        <v>1</v>
      </c>
      <c r="G30" s="614" t="s">
        <v>35</v>
      </c>
      <c r="H30" s="615">
        <v>150000000</v>
      </c>
      <c r="I30" s="607" t="s">
        <v>1159</v>
      </c>
      <c r="J30" s="608"/>
    </row>
    <row r="31" spans="1:10" x14ac:dyDescent="0.45">
      <c r="A31" s="602"/>
      <c r="B31" s="609"/>
      <c r="C31" s="603"/>
      <c r="D31" s="608"/>
      <c r="E31" s="613"/>
      <c r="F31" s="613"/>
      <c r="G31" s="614"/>
      <c r="H31" s="615"/>
      <c r="I31" s="607"/>
      <c r="J31" s="608"/>
    </row>
    <row r="32" spans="1:10" ht="45" x14ac:dyDescent="0.45">
      <c r="A32" s="602">
        <v>26</v>
      </c>
      <c r="B32" s="609" t="s">
        <v>191</v>
      </c>
      <c r="C32" s="603" t="s">
        <v>16</v>
      </c>
      <c r="D32" s="608" t="s">
        <v>17</v>
      </c>
      <c r="E32" s="608" t="s">
        <v>176</v>
      </c>
      <c r="F32" s="608">
        <v>150</v>
      </c>
      <c r="G32" s="619" t="s">
        <v>98</v>
      </c>
      <c r="H32" s="620">
        <v>125000000</v>
      </c>
      <c r="I32" s="607" t="s">
        <v>1158</v>
      </c>
      <c r="J32" s="608"/>
    </row>
    <row r="33" spans="1:10" ht="60" x14ac:dyDescent="0.45">
      <c r="A33" s="602">
        <v>27</v>
      </c>
      <c r="B33" s="609" t="s">
        <v>191</v>
      </c>
      <c r="C33" s="603" t="s">
        <v>16</v>
      </c>
      <c r="D33" s="608" t="s">
        <v>17</v>
      </c>
      <c r="E33" s="608" t="s">
        <v>177</v>
      </c>
      <c r="F33" s="608">
        <v>75</v>
      </c>
      <c r="G33" s="619" t="s">
        <v>98</v>
      </c>
      <c r="H33" s="620">
        <v>70000000</v>
      </c>
      <c r="I33" s="607" t="s">
        <v>1158</v>
      </c>
      <c r="J33" s="608"/>
    </row>
    <row r="34" spans="1:10" ht="60" x14ac:dyDescent="0.45">
      <c r="A34" s="602">
        <v>28</v>
      </c>
      <c r="B34" s="609" t="s">
        <v>191</v>
      </c>
      <c r="C34" s="603" t="s">
        <v>16</v>
      </c>
      <c r="D34" s="608" t="s">
        <v>17</v>
      </c>
      <c r="E34" s="608" t="s">
        <v>178</v>
      </c>
      <c r="F34" s="608">
        <v>150</v>
      </c>
      <c r="G34" s="619" t="s">
        <v>98</v>
      </c>
      <c r="H34" s="620">
        <v>150000000</v>
      </c>
      <c r="I34" s="607" t="s">
        <v>1158</v>
      </c>
      <c r="J34" s="608"/>
    </row>
    <row r="35" spans="1:10" ht="60" x14ac:dyDescent="0.45">
      <c r="A35" s="602">
        <v>29</v>
      </c>
      <c r="B35" s="609" t="s">
        <v>191</v>
      </c>
      <c r="C35" s="603" t="s">
        <v>16</v>
      </c>
      <c r="D35" s="608" t="s">
        <v>79</v>
      </c>
      <c r="E35" s="608" t="s">
        <v>181</v>
      </c>
      <c r="F35" s="608">
        <v>200</v>
      </c>
      <c r="G35" s="619" t="s">
        <v>98</v>
      </c>
      <c r="H35" s="620">
        <v>80000000</v>
      </c>
      <c r="I35" s="607" t="s">
        <v>1160</v>
      </c>
      <c r="J35" s="608"/>
    </row>
    <row r="36" spans="1:10" ht="60" x14ac:dyDescent="0.45">
      <c r="A36" s="602">
        <v>30</v>
      </c>
      <c r="B36" s="609" t="s">
        <v>191</v>
      </c>
      <c r="C36" s="603" t="s">
        <v>16</v>
      </c>
      <c r="D36" s="608" t="s">
        <v>190</v>
      </c>
      <c r="E36" s="608" t="s">
        <v>184</v>
      </c>
      <c r="F36" s="608">
        <v>1</v>
      </c>
      <c r="G36" s="619" t="s">
        <v>168</v>
      </c>
      <c r="H36" s="620">
        <v>30000000</v>
      </c>
      <c r="I36" s="607" t="s">
        <v>1194</v>
      </c>
      <c r="J36" s="608"/>
    </row>
    <row r="37" spans="1:10" x14ac:dyDescent="0.45">
      <c r="A37" s="602"/>
      <c r="B37" s="609"/>
      <c r="C37" s="603"/>
      <c r="D37" s="608"/>
      <c r="E37" s="608"/>
      <c r="F37" s="608"/>
      <c r="G37" s="619"/>
      <c r="H37" s="620"/>
      <c r="I37" s="607"/>
      <c r="J37" s="608"/>
    </row>
    <row r="38" spans="1:10" ht="42.75" customHeight="1" x14ac:dyDescent="0.45">
      <c r="A38" s="602">
        <v>31</v>
      </c>
      <c r="B38" s="609" t="s">
        <v>214</v>
      </c>
      <c r="C38" s="603" t="s">
        <v>16</v>
      </c>
      <c r="D38" s="608" t="s">
        <v>17</v>
      </c>
      <c r="E38" s="617" t="s">
        <v>205</v>
      </c>
      <c r="F38" s="608">
        <v>1</v>
      </c>
      <c r="G38" s="619" t="s">
        <v>35</v>
      </c>
      <c r="H38" s="620">
        <v>200000000</v>
      </c>
      <c r="I38" s="607" t="s">
        <v>1158</v>
      </c>
      <c r="J38" s="608"/>
    </row>
    <row r="39" spans="1:10" ht="14.25" customHeight="1" x14ac:dyDescent="0.45">
      <c r="A39" s="602"/>
      <c r="B39" s="609"/>
      <c r="C39" s="603"/>
      <c r="D39" s="621"/>
      <c r="E39" s="617"/>
      <c r="F39" s="608"/>
      <c r="G39" s="619"/>
      <c r="H39" s="620"/>
      <c r="I39" s="607"/>
      <c r="J39" s="608"/>
    </row>
    <row r="40" spans="1:10" ht="75" x14ac:dyDescent="0.45">
      <c r="A40" s="602">
        <v>32</v>
      </c>
      <c r="B40" s="609" t="s">
        <v>244</v>
      </c>
      <c r="C40" s="603" t="s">
        <v>16</v>
      </c>
      <c r="D40" s="621" t="s">
        <v>216</v>
      </c>
      <c r="E40" s="608" t="s">
        <v>217</v>
      </c>
      <c r="F40" s="613">
        <v>68</v>
      </c>
      <c r="G40" s="614" t="s">
        <v>24</v>
      </c>
      <c r="H40" s="615">
        <v>120000000</v>
      </c>
      <c r="I40" s="607" t="s">
        <v>1158</v>
      </c>
      <c r="J40" s="608"/>
    </row>
    <row r="41" spans="1:10" ht="75" x14ac:dyDescent="0.45">
      <c r="A41" s="602">
        <v>33</v>
      </c>
      <c r="B41" s="609" t="s">
        <v>244</v>
      </c>
      <c r="C41" s="603" t="s">
        <v>16</v>
      </c>
      <c r="D41" s="621" t="s">
        <v>216</v>
      </c>
      <c r="E41" s="608" t="s">
        <v>218</v>
      </c>
      <c r="F41" s="613">
        <v>136</v>
      </c>
      <c r="G41" s="614" t="s">
        <v>24</v>
      </c>
      <c r="H41" s="615">
        <v>240000000</v>
      </c>
      <c r="I41" s="607" t="s">
        <v>1158</v>
      </c>
      <c r="J41" s="608"/>
    </row>
    <row r="42" spans="1:10" ht="90" x14ac:dyDescent="0.45">
      <c r="A42" s="602">
        <v>34</v>
      </c>
      <c r="B42" s="609" t="s">
        <v>244</v>
      </c>
      <c r="C42" s="603" t="s">
        <v>16</v>
      </c>
      <c r="D42" s="621" t="s">
        <v>216</v>
      </c>
      <c r="E42" s="608" t="s">
        <v>219</v>
      </c>
      <c r="F42" s="613">
        <v>6</v>
      </c>
      <c r="G42" s="614" t="s">
        <v>24</v>
      </c>
      <c r="H42" s="615">
        <v>20000000</v>
      </c>
      <c r="I42" s="607" t="s">
        <v>1158</v>
      </c>
      <c r="J42" s="608"/>
    </row>
    <row r="43" spans="1:10" ht="45" x14ac:dyDescent="0.45">
      <c r="A43" s="602">
        <v>35</v>
      </c>
      <c r="B43" s="609" t="s">
        <v>244</v>
      </c>
      <c r="C43" s="603" t="s">
        <v>16</v>
      </c>
      <c r="D43" s="608" t="s">
        <v>226</v>
      </c>
      <c r="E43" s="608" t="s">
        <v>223</v>
      </c>
      <c r="F43" s="613">
        <v>60</v>
      </c>
      <c r="G43" s="614" t="s">
        <v>24</v>
      </c>
      <c r="H43" s="618">
        <v>80000000</v>
      </c>
      <c r="I43" s="607" t="s">
        <v>1158</v>
      </c>
      <c r="J43" s="608"/>
    </row>
    <row r="44" spans="1:10" ht="45" x14ac:dyDescent="0.45">
      <c r="A44" s="602">
        <v>36</v>
      </c>
      <c r="B44" s="609" t="s">
        <v>244</v>
      </c>
      <c r="C44" s="603" t="s">
        <v>16</v>
      </c>
      <c r="D44" s="608" t="s">
        <v>231</v>
      </c>
      <c r="E44" s="608" t="s">
        <v>232</v>
      </c>
      <c r="F44" s="613">
        <v>300</v>
      </c>
      <c r="G44" s="614" t="s">
        <v>24</v>
      </c>
      <c r="H44" s="618">
        <v>225000000</v>
      </c>
      <c r="I44" s="607" t="s">
        <v>1158</v>
      </c>
      <c r="J44" s="608"/>
    </row>
    <row r="45" spans="1:10" x14ac:dyDescent="0.45">
      <c r="A45" s="602"/>
      <c r="B45" s="609"/>
      <c r="C45" s="603"/>
      <c r="D45" s="608"/>
      <c r="E45" s="608"/>
      <c r="F45" s="613"/>
      <c r="G45" s="614"/>
      <c r="H45" s="618"/>
      <c r="I45" s="607"/>
      <c r="J45" s="608"/>
    </row>
    <row r="46" spans="1:10" ht="60" x14ac:dyDescent="0.45">
      <c r="A46" s="602">
        <v>37</v>
      </c>
      <c r="B46" s="622" t="s">
        <v>245</v>
      </c>
      <c r="C46" s="603" t="s">
        <v>16</v>
      </c>
      <c r="D46" s="667" t="s">
        <v>247</v>
      </c>
      <c r="E46" s="617" t="s">
        <v>248</v>
      </c>
      <c r="F46" s="613">
        <v>1</v>
      </c>
      <c r="G46" s="614" t="s">
        <v>35</v>
      </c>
      <c r="H46" s="615">
        <v>198000000</v>
      </c>
      <c r="I46" s="607" t="s">
        <v>1159</v>
      </c>
      <c r="J46" s="608"/>
    </row>
    <row r="47" spans="1:10" ht="180" x14ac:dyDescent="0.45">
      <c r="A47" s="602">
        <v>38</v>
      </c>
      <c r="B47" s="622" t="s">
        <v>245</v>
      </c>
      <c r="C47" s="603" t="s">
        <v>16</v>
      </c>
      <c r="D47" s="667" t="s">
        <v>251</v>
      </c>
      <c r="E47" s="617" t="s">
        <v>250</v>
      </c>
      <c r="F47" s="613">
        <v>1</v>
      </c>
      <c r="G47" s="614" t="s">
        <v>35</v>
      </c>
      <c r="H47" s="615">
        <v>198000000</v>
      </c>
      <c r="I47" s="607" t="s">
        <v>1158</v>
      </c>
      <c r="J47" s="608"/>
    </row>
    <row r="48" spans="1:10" ht="135" x14ac:dyDescent="0.45">
      <c r="A48" s="602">
        <v>39</v>
      </c>
      <c r="B48" s="622" t="s">
        <v>245</v>
      </c>
      <c r="C48" s="603" t="s">
        <v>16</v>
      </c>
      <c r="D48" s="667" t="s">
        <v>252</v>
      </c>
      <c r="E48" s="617" t="s">
        <v>253</v>
      </c>
      <c r="F48" s="613">
        <v>1</v>
      </c>
      <c r="G48" s="614" t="s">
        <v>35</v>
      </c>
      <c r="H48" s="615">
        <v>198000000</v>
      </c>
      <c r="I48" s="607" t="s">
        <v>1158</v>
      </c>
      <c r="J48" s="608"/>
    </row>
    <row r="49" spans="1:10" ht="75" x14ac:dyDescent="0.45">
      <c r="A49" s="602">
        <v>40</v>
      </c>
      <c r="B49" s="622" t="s">
        <v>245</v>
      </c>
      <c r="C49" s="603" t="s">
        <v>16</v>
      </c>
      <c r="D49" s="667" t="s">
        <v>254</v>
      </c>
      <c r="E49" s="617" t="s">
        <v>255</v>
      </c>
      <c r="F49" s="613">
        <v>1</v>
      </c>
      <c r="G49" s="614" t="s">
        <v>35</v>
      </c>
      <c r="H49" s="615">
        <v>198000000</v>
      </c>
      <c r="I49" s="607" t="s">
        <v>1158</v>
      </c>
      <c r="J49" s="608"/>
    </row>
    <row r="50" spans="1:10" x14ac:dyDescent="0.45">
      <c r="A50" s="602"/>
      <c r="B50" s="622"/>
      <c r="C50" s="603"/>
      <c r="D50" s="667"/>
      <c r="E50" s="617"/>
      <c r="F50" s="613"/>
      <c r="G50" s="614"/>
      <c r="H50" s="615"/>
      <c r="I50" s="607"/>
      <c r="J50" s="608"/>
    </row>
    <row r="51" spans="1:10" ht="45" x14ac:dyDescent="0.45">
      <c r="A51" s="602">
        <v>41</v>
      </c>
      <c r="B51" s="609" t="s">
        <v>929</v>
      </c>
      <c r="C51" s="603" t="s">
        <v>16</v>
      </c>
      <c r="D51" s="608" t="s">
        <v>284</v>
      </c>
      <c r="E51" s="613" t="s">
        <v>285</v>
      </c>
      <c r="F51" s="613">
        <v>200</v>
      </c>
      <c r="G51" s="614" t="s">
        <v>286</v>
      </c>
      <c r="H51" s="623">
        <v>200000000</v>
      </c>
      <c r="I51" s="607" t="s">
        <v>1158</v>
      </c>
      <c r="J51" s="608"/>
    </row>
    <row r="52" spans="1:10" x14ac:dyDescent="0.45">
      <c r="A52" s="602"/>
      <c r="B52" s="609"/>
      <c r="C52" s="603"/>
      <c r="D52" s="608"/>
      <c r="E52" s="613"/>
      <c r="F52" s="613"/>
      <c r="G52" s="614"/>
      <c r="H52" s="623"/>
      <c r="I52" s="607"/>
      <c r="J52" s="608"/>
    </row>
    <row r="53" spans="1:10" ht="60" x14ac:dyDescent="0.45">
      <c r="A53" s="602">
        <v>44</v>
      </c>
      <c r="B53" s="609" t="s">
        <v>374</v>
      </c>
      <c r="C53" s="603" t="s">
        <v>16</v>
      </c>
      <c r="D53" s="667" t="s">
        <v>366</v>
      </c>
      <c r="E53" s="617" t="s">
        <v>367</v>
      </c>
      <c r="F53" s="627">
        <v>1</v>
      </c>
      <c r="G53" s="624" t="s">
        <v>35</v>
      </c>
      <c r="H53" s="625">
        <v>100000000</v>
      </c>
      <c r="I53" s="607" t="s">
        <v>1194</v>
      </c>
      <c r="J53" s="608"/>
    </row>
    <row r="54" spans="1:10" x14ac:dyDescent="0.45">
      <c r="A54" s="602"/>
      <c r="B54" s="609"/>
      <c r="C54" s="603"/>
      <c r="D54" s="667"/>
      <c r="E54" s="617"/>
      <c r="F54" s="627"/>
      <c r="G54" s="624"/>
      <c r="H54" s="625"/>
      <c r="I54" s="607"/>
      <c r="J54" s="608"/>
    </row>
    <row r="55" spans="1:10" ht="60" x14ac:dyDescent="0.45">
      <c r="A55" s="602">
        <v>45</v>
      </c>
      <c r="B55" s="609" t="s">
        <v>398</v>
      </c>
      <c r="C55" s="603" t="s">
        <v>16</v>
      </c>
      <c r="D55" s="608" t="s">
        <v>380</v>
      </c>
      <c r="E55" s="613" t="s">
        <v>381</v>
      </c>
      <c r="F55" s="627">
        <v>1</v>
      </c>
      <c r="G55" s="624" t="s">
        <v>35</v>
      </c>
      <c r="H55" s="625">
        <v>100000000</v>
      </c>
      <c r="I55" s="607" t="s">
        <v>1158</v>
      </c>
      <c r="J55" s="608"/>
    </row>
    <row r="56" spans="1:10" ht="28.5" customHeight="1" x14ac:dyDescent="0.45">
      <c r="A56" s="602">
        <v>46</v>
      </c>
      <c r="B56" s="609" t="s">
        <v>398</v>
      </c>
      <c r="C56" s="603" t="s">
        <v>16</v>
      </c>
      <c r="D56" s="608" t="s">
        <v>382</v>
      </c>
      <c r="E56" s="613" t="s">
        <v>383</v>
      </c>
      <c r="F56" s="627">
        <v>1</v>
      </c>
      <c r="G56" s="624" t="s">
        <v>35</v>
      </c>
      <c r="H56" s="625">
        <v>150000000</v>
      </c>
      <c r="I56" s="607" t="s">
        <v>1158</v>
      </c>
      <c r="J56" s="608"/>
    </row>
    <row r="57" spans="1:10" ht="45" x14ac:dyDescent="0.45">
      <c r="A57" s="602">
        <v>47</v>
      </c>
      <c r="B57" s="609" t="s">
        <v>398</v>
      </c>
      <c r="C57" s="603" t="s">
        <v>16</v>
      </c>
      <c r="D57" s="608" t="s">
        <v>386</v>
      </c>
      <c r="E57" s="613" t="s">
        <v>387</v>
      </c>
      <c r="F57" s="627">
        <v>1</v>
      </c>
      <c r="G57" s="624" t="s">
        <v>35</v>
      </c>
      <c r="H57" s="625">
        <v>250000000</v>
      </c>
      <c r="I57" s="607" t="s">
        <v>1158</v>
      </c>
      <c r="J57" s="608"/>
    </row>
    <row r="58" spans="1:10" ht="45" x14ac:dyDescent="0.45">
      <c r="A58" s="602">
        <v>48</v>
      </c>
      <c r="B58" s="609" t="s">
        <v>398</v>
      </c>
      <c r="C58" s="603" t="s">
        <v>16</v>
      </c>
      <c r="D58" s="608" t="s">
        <v>382</v>
      </c>
      <c r="E58" s="613" t="s">
        <v>390</v>
      </c>
      <c r="F58" s="627">
        <v>1</v>
      </c>
      <c r="G58" s="624" t="s">
        <v>35</v>
      </c>
      <c r="H58" s="625">
        <v>200000000</v>
      </c>
      <c r="I58" s="607" t="s">
        <v>1158</v>
      </c>
      <c r="J58" s="608"/>
    </row>
    <row r="59" spans="1:10" ht="30" x14ac:dyDescent="0.45">
      <c r="A59" s="602">
        <v>49</v>
      </c>
      <c r="B59" s="609" t="s">
        <v>398</v>
      </c>
      <c r="C59" s="603" t="s">
        <v>16</v>
      </c>
      <c r="D59" s="608" t="s">
        <v>17</v>
      </c>
      <c r="E59" s="613" t="s">
        <v>395</v>
      </c>
      <c r="F59" s="627">
        <v>2</v>
      </c>
      <c r="G59" s="624" t="s">
        <v>35</v>
      </c>
      <c r="H59" s="625">
        <v>250000000</v>
      </c>
      <c r="I59" s="607" t="s">
        <v>1158</v>
      </c>
      <c r="J59" s="608"/>
    </row>
    <row r="60" spans="1:10" ht="30" x14ac:dyDescent="0.45">
      <c r="A60" s="602">
        <v>50</v>
      </c>
      <c r="B60" s="609" t="s">
        <v>398</v>
      </c>
      <c r="C60" s="603" t="s">
        <v>16</v>
      </c>
      <c r="D60" s="608" t="s">
        <v>396</v>
      </c>
      <c r="E60" s="613" t="s">
        <v>397</v>
      </c>
      <c r="F60" s="627">
        <v>2</v>
      </c>
      <c r="G60" s="624" t="s">
        <v>35</v>
      </c>
      <c r="H60" s="625">
        <v>300000000</v>
      </c>
      <c r="I60" s="607" t="s">
        <v>1159</v>
      </c>
      <c r="J60" s="608"/>
    </row>
    <row r="61" spans="1:10" x14ac:dyDescent="0.45">
      <c r="A61" s="602"/>
      <c r="B61" s="609"/>
      <c r="C61" s="603"/>
      <c r="D61" s="608"/>
      <c r="E61" s="613"/>
      <c r="F61" s="627"/>
      <c r="G61" s="624"/>
      <c r="H61" s="625"/>
      <c r="I61" s="607"/>
      <c r="J61" s="608"/>
    </row>
    <row r="62" spans="1:10" ht="60" x14ac:dyDescent="0.45">
      <c r="A62" s="602">
        <v>51</v>
      </c>
      <c r="B62" s="609" t="s">
        <v>417</v>
      </c>
      <c r="C62" s="603" t="s">
        <v>16</v>
      </c>
      <c r="D62" s="667" t="s">
        <v>368</v>
      </c>
      <c r="E62" s="617" t="s">
        <v>402</v>
      </c>
      <c r="F62" s="627">
        <v>1</v>
      </c>
      <c r="G62" s="624" t="s">
        <v>35</v>
      </c>
      <c r="H62" s="625">
        <v>150000000</v>
      </c>
      <c r="I62" s="607" t="s">
        <v>1194</v>
      </c>
      <c r="J62" s="608"/>
    </row>
    <row r="63" spans="1:10" ht="45" x14ac:dyDescent="0.45">
      <c r="A63" s="602">
        <v>52</v>
      </c>
      <c r="B63" s="609" t="s">
        <v>417</v>
      </c>
      <c r="C63" s="603" t="s">
        <v>16</v>
      </c>
      <c r="D63" s="667" t="s">
        <v>415</v>
      </c>
      <c r="E63" s="617" t="s">
        <v>416</v>
      </c>
      <c r="F63" s="627">
        <v>1</v>
      </c>
      <c r="G63" s="624" t="s">
        <v>35</v>
      </c>
      <c r="H63" s="625">
        <v>150000000</v>
      </c>
      <c r="I63" s="607" t="s">
        <v>1160</v>
      </c>
      <c r="J63" s="608"/>
    </row>
    <row r="64" spans="1:10" x14ac:dyDescent="0.45">
      <c r="A64" s="602"/>
      <c r="B64" s="609"/>
      <c r="C64" s="603"/>
      <c r="D64" s="667"/>
      <c r="E64" s="617"/>
      <c r="F64" s="627"/>
      <c r="G64" s="624"/>
      <c r="H64" s="625"/>
      <c r="I64" s="607"/>
      <c r="J64" s="608"/>
    </row>
    <row r="65" spans="1:10" ht="30" x14ac:dyDescent="0.45">
      <c r="A65" s="602">
        <v>53</v>
      </c>
      <c r="B65" s="609" t="s">
        <v>420</v>
      </c>
      <c r="C65" s="603" t="s">
        <v>16</v>
      </c>
      <c r="D65" s="608" t="s">
        <v>79</v>
      </c>
      <c r="E65" s="608" t="s">
        <v>429</v>
      </c>
      <c r="F65" s="627">
        <v>200</v>
      </c>
      <c r="G65" s="624" t="s">
        <v>98</v>
      </c>
      <c r="H65" s="626">
        <v>150000000</v>
      </c>
      <c r="I65" s="607" t="s">
        <v>1160</v>
      </c>
      <c r="J65" s="608"/>
    </row>
    <row r="66" spans="1:10" ht="30" x14ac:dyDescent="0.45">
      <c r="A66" s="602">
        <v>55</v>
      </c>
      <c r="B66" s="609" t="s">
        <v>420</v>
      </c>
      <c r="C66" s="603" t="s">
        <v>16</v>
      </c>
      <c r="D66" s="609" t="s">
        <v>17</v>
      </c>
      <c r="E66" s="608" t="s">
        <v>434</v>
      </c>
      <c r="F66" s="627">
        <v>200</v>
      </c>
      <c r="G66" s="624" t="s">
        <v>98</v>
      </c>
      <c r="H66" s="628">
        <v>200000000</v>
      </c>
      <c r="I66" s="607" t="s">
        <v>1158</v>
      </c>
      <c r="J66" s="608"/>
    </row>
    <row r="67" spans="1:10" ht="30" x14ac:dyDescent="0.45">
      <c r="A67" s="602">
        <v>56</v>
      </c>
      <c r="B67" s="609" t="s">
        <v>420</v>
      </c>
      <c r="C67" s="603" t="s">
        <v>16</v>
      </c>
      <c r="D67" s="609" t="s">
        <v>442</v>
      </c>
      <c r="E67" s="608" t="s">
        <v>443</v>
      </c>
      <c r="F67" s="627">
        <v>200</v>
      </c>
      <c r="G67" s="624" t="s">
        <v>98</v>
      </c>
      <c r="H67" s="628">
        <v>200000000</v>
      </c>
      <c r="I67" s="607" t="s">
        <v>1160</v>
      </c>
      <c r="J67" s="608"/>
    </row>
    <row r="68" spans="1:10" s="576" customFormat="1" ht="45" x14ac:dyDescent="0.45">
      <c r="A68" s="572">
        <v>57</v>
      </c>
      <c r="B68" s="629" t="s">
        <v>420</v>
      </c>
      <c r="C68" s="573" t="s">
        <v>16</v>
      </c>
      <c r="D68" s="575" t="s">
        <v>444</v>
      </c>
      <c r="E68" s="631" t="s">
        <v>441</v>
      </c>
      <c r="F68" s="665" t="s">
        <v>441</v>
      </c>
      <c r="G68" s="631" t="s">
        <v>441</v>
      </c>
      <c r="H68" s="632">
        <v>145000000</v>
      </c>
      <c r="I68" s="575"/>
      <c r="J68" s="575" t="s">
        <v>1199</v>
      </c>
    </row>
    <row r="69" spans="1:10" ht="45" x14ac:dyDescent="0.45">
      <c r="A69" s="602">
        <v>58</v>
      </c>
      <c r="B69" s="609" t="s">
        <v>420</v>
      </c>
      <c r="C69" s="603" t="s">
        <v>16</v>
      </c>
      <c r="D69" s="609" t="s">
        <v>445</v>
      </c>
      <c r="E69" s="608" t="s">
        <v>446</v>
      </c>
      <c r="F69" s="627" t="s">
        <v>441</v>
      </c>
      <c r="G69" s="624" t="s">
        <v>441</v>
      </c>
      <c r="H69" s="628">
        <v>50000000</v>
      </c>
      <c r="I69" s="607" t="s">
        <v>1195</v>
      </c>
      <c r="J69" s="608"/>
    </row>
    <row r="70" spans="1:10" ht="45" x14ac:dyDescent="0.45">
      <c r="A70" s="602">
        <v>59</v>
      </c>
      <c r="B70" s="609" t="s">
        <v>420</v>
      </c>
      <c r="C70" s="603" t="s">
        <v>16</v>
      </c>
      <c r="D70" s="668" t="s">
        <v>448</v>
      </c>
      <c r="E70" s="561" t="s">
        <v>449</v>
      </c>
      <c r="F70" s="577">
        <v>10</v>
      </c>
      <c r="G70" s="634" t="s">
        <v>48</v>
      </c>
      <c r="H70" s="626">
        <v>40000000</v>
      </c>
      <c r="I70" s="607" t="s">
        <v>1158</v>
      </c>
      <c r="J70" s="608"/>
    </row>
    <row r="71" spans="1:10" x14ac:dyDescent="0.45">
      <c r="A71" s="602"/>
      <c r="B71" s="609"/>
      <c r="C71" s="603"/>
      <c r="D71" s="668"/>
      <c r="E71" s="561"/>
      <c r="F71" s="577"/>
      <c r="G71" s="634"/>
      <c r="H71" s="626"/>
      <c r="I71" s="607"/>
      <c r="J71" s="608"/>
    </row>
    <row r="72" spans="1:10" ht="45" x14ac:dyDescent="0.45">
      <c r="A72" s="602">
        <v>60</v>
      </c>
      <c r="B72" s="609" t="s">
        <v>934</v>
      </c>
      <c r="C72" s="603" t="s">
        <v>16</v>
      </c>
      <c r="D72" s="608" t="s">
        <v>464</v>
      </c>
      <c r="E72" s="613" t="s">
        <v>465</v>
      </c>
      <c r="F72" s="613"/>
      <c r="G72" s="613"/>
      <c r="H72" s="635">
        <v>75000000</v>
      </c>
      <c r="I72" s="607" t="s">
        <v>1158</v>
      </c>
      <c r="J72" s="608"/>
    </row>
    <row r="73" spans="1:10" ht="30" x14ac:dyDescent="0.45">
      <c r="A73" s="602">
        <v>61</v>
      </c>
      <c r="B73" s="609" t="s">
        <v>934</v>
      </c>
      <c r="C73" s="603" t="s">
        <v>16</v>
      </c>
      <c r="D73" s="608" t="s">
        <v>396</v>
      </c>
      <c r="E73" s="613" t="s">
        <v>471</v>
      </c>
      <c r="F73" s="613"/>
      <c r="G73" s="613"/>
      <c r="H73" s="635">
        <v>100000000</v>
      </c>
      <c r="I73" s="607" t="s">
        <v>1160</v>
      </c>
      <c r="J73" s="608"/>
    </row>
    <row r="74" spans="1:10" ht="30" x14ac:dyDescent="0.45">
      <c r="A74" s="602">
        <v>62</v>
      </c>
      <c r="B74" s="609" t="s">
        <v>934</v>
      </c>
      <c r="C74" s="603" t="s">
        <v>16</v>
      </c>
      <c r="D74" s="608" t="s">
        <v>17</v>
      </c>
      <c r="E74" s="613" t="s">
        <v>481</v>
      </c>
      <c r="F74" s="613"/>
      <c r="G74" s="613"/>
      <c r="H74" s="635">
        <v>200000000</v>
      </c>
      <c r="I74" s="607" t="s">
        <v>1158</v>
      </c>
      <c r="J74" s="608"/>
    </row>
    <row r="75" spans="1:10" x14ac:dyDescent="0.45">
      <c r="A75" s="602"/>
      <c r="B75" s="609"/>
      <c r="C75" s="603"/>
      <c r="D75" s="608"/>
      <c r="E75" s="613"/>
      <c r="F75" s="613"/>
      <c r="G75" s="613"/>
      <c r="H75" s="635"/>
      <c r="I75" s="607"/>
      <c r="J75" s="608"/>
    </row>
    <row r="76" spans="1:10" ht="45" x14ac:dyDescent="0.45">
      <c r="A76" s="602">
        <v>63</v>
      </c>
      <c r="B76" s="609" t="s">
        <v>935</v>
      </c>
      <c r="C76" s="603" t="s">
        <v>16</v>
      </c>
      <c r="D76" s="608" t="s">
        <v>493</v>
      </c>
      <c r="E76" s="608" t="s">
        <v>494</v>
      </c>
      <c r="F76" s="608"/>
      <c r="G76" s="619"/>
      <c r="H76" s="636">
        <v>150000000</v>
      </c>
      <c r="I76" s="607" t="s">
        <v>1159</v>
      </c>
      <c r="J76" s="608"/>
    </row>
    <row r="77" spans="1:10" ht="30" x14ac:dyDescent="0.45">
      <c r="A77" s="602">
        <v>64</v>
      </c>
      <c r="B77" s="609" t="s">
        <v>935</v>
      </c>
      <c r="C77" s="603" t="s">
        <v>16</v>
      </c>
      <c r="D77" s="608" t="s">
        <v>503</v>
      </c>
      <c r="E77" s="608" t="s">
        <v>504</v>
      </c>
      <c r="F77" s="608"/>
      <c r="G77" s="619"/>
      <c r="H77" s="636">
        <v>150000000</v>
      </c>
      <c r="I77" s="607" t="s">
        <v>1158</v>
      </c>
      <c r="J77" s="608"/>
    </row>
    <row r="78" spans="1:10" ht="45" x14ac:dyDescent="0.45">
      <c r="A78" s="602">
        <v>65</v>
      </c>
      <c r="B78" s="609" t="s">
        <v>935</v>
      </c>
      <c r="C78" s="603" t="s">
        <v>16</v>
      </c>
      <c r="D78" s="608" t="s">
        <v>17</v>
      </c>
      <c r="E78" s="608" t="s">
        <v>505</v>
      </c>
      <c r="F78" s="608"/>
      <c r="G78" s="619"/>
      <c r="H78" s="636">
        <v>150000000</v>
      </c>
      <c r="I78" s="607" t="s">
        <v>1158</v>
      </c>
      <c r="J78" s="608"/>
    </row>
    <row r="79" spans="1:10" ht="30" x14ac:dyDescent="0.45">
      <c r="A79" s="602">
        <v>66</v>
      </c>
      <c r="B79" s="609" t="s">
        <v>935</v>
      </c>
      <c r="C79" s="603" t="s">
        <v>16</v>
      </c>
      <c r="D79" s="608" t="s">
        <v>503</v>
      </c>
      <c r="E79" s="608" t="s">
        <v>506</v>
      </c>
      <c r="F79" s="608"/>
      <c r="G79" s="619"/>
      <c r="H79" s="636">
        <v>150000000</v>
      </c>
      <c r="I79" s="607" t="s">
        <v>1158</v>
      </c>
      <c r="J79" s="608"/>
    </row>
    <row r="80" spans="1:10" ht="30" x14ac:dyDescent="0.45">
      <c r="A80" s="602">
        <v>67</v>
      </c>
      <c r="B80" s="609" t="s">
        <v>935</v>
      </c>
      <c r="C80" s="603" t="s">
        <v>16</v>
      </c>
      <c r="D80" s="608" t="s">
        <v>503</v>
      </c>
      <c r="E80" s="608" t="s">
        <v>512</v>
      </c>
      <c r="F80" s="608"/>
      <c r="G80" s="619"/>
      <c r="H80" s="636">
        <v>100000000</v>
      </c>
      <c r="I80" s="607" t="s">
        <v>1158</v>
      </c>
      <c r="J80" s="608"/>
    </row>
    <row r="81" spans="1:10" ht="45" x14ac:dyDescent="0.45">
      <c r="A81" s="602">
        <v>68</v>
      </c>
      <c r="B81" s="609" t="s">
        <v>935</v>
      </c>
      <c r="C81" s="603" t="s">
        <v>16</v>
      </c>
      <c r="D81" s="608" t="s">
        <v>515</v>
      </c>
      <c r="E81" s="608" t="s">
        <v>516</v>
      </c>
      <c r="F81" s="608"/>
      <c r="G81" s="619"/>
      <c r="H81" s="636">
        <v>150000000</v>
      </c>
      <c r="I81" s="607" t="s">
        <v>1158</v>
      </c>
      <c r="J81" s="608"/>
    </row>
    <row r="82" spans="1:10" ht="45" x14ac:dyDescent="0.45">
      <c r="A82" s="602">
        <v>69</v>
      </c>
      <c r="B82" s="609" t="s">
        <v>935</v>
      </c>
      <c r="C82" s="603" t="s">
        <v>16</v>
      </c>
      <c r="D82" s="608" t="s">
        <v>521</v>
      </c>
      <c r="E82" s="608" t="s">
        <v>500</v>
      </c>
      <c r="F82" s="608"/>
      <c r="G82" s="619"/>
      <c r="H82" s="636">
        <v>125000000</v>
      </c>
      <c r="I82" s="607" t="s">
        <v>1158</v>
      </c>
      <c r="J82" s="608"/>
    </row>
    <row r="83" spans="1:10" x14ac:dyDescent="0.45">
      <c r="A83" s="602"/>
      <c r="B83" s="609"/>
      <c r="C83" s="603"/>
      <c r="D83" s="608"/>
      <c r="E83" s="608"/>
      <c r="F83" s="608"/>
      <c r="G83" s="619"/>
      <c r="H83" s="636"/>
      <c r="I83" s="607"/>
      <c r="J83" s="608"/>
    </row>
    <row r="84" spans="1:10" ht="30" x14ac:dyDescent="0.45">
      <c r="A84" s="602">
        <v>70</v>
      </c>
      <c r="B84" s="609" t="s">
        <v>936</v>
      </c>
      <c r="C84" s="603" t="s">
        <v>16</v>
      </c>
      <c r="D84" s="608" t="s">
        <v>284</v>
      </c>
      <c r="E84" s="613" t="s">
        <v>534</v>
      </c>
      <c r="F84" s="613">
        <v>100</v>
      </c>
      <c r="G84" s="614" t="s">
        <v>301</v>
      </c>
      <c r="H84" s="616">
        <v>100000000</v>
      </c>
      <c r="I84" s="607" t="s">
        <v>1158</v>
      </c>
      <c r="J84" s="608"/>
    </row>
    <row r="85" spans="1:10" ht="30" x14ac:dyDescent="0.45">
      <c r="A85" s="602">
        <v>71</v>
      </c>
      <c r="B85" s="609" t="s">
        <v>936</v>
      </c>
      <c r="C85" s="603" t="s">
        <v>16</v>
      </c>
      <c r="D85" s="608" t="s">
        <v>542</v>
      </c>
      <c r="E85" s="613" t="s">
        <v>543</v>
      </c>
      <c r="F85" s="613">
        <v>700</v>
      </c>
      <c r="G85" s="614" t="s">
        <v>286</v>
      </c>
      <c r="H85" s="616">
        <v>100000000</v>
      </c>
      <c r="I85" s="607" t="s">
        <v>1159</v>
      </c>
      <c r="J85" s="608"/>
    </row>
    <row r="86" spans="1:10" ht="30" x14ac:dyDescent="0.45">
      <c r="A86" s="602">
        <v>72</v>
      </c>
      <c r="B86" s="609" t="s">
        <v>936</v>
      </c>
      <c r="C86" s="603" t="s">
        <v>16</v>
      </c>
      <c r="D86" s="608" t="s">
        <v>544</v>
      </c>
      <c r="E86" s="613" t="s">
        <v>545</v>
      </c>
      <c r="F86" s="613">
        <v>500</v>
      </c>
      <c r="G86" s="614" t="s">
        <v>286</v>
      </c>
      <c r="H86" s="616">
        <v>100000000</v>
      </c>
      <c r="I86" s="607" t="s">
        <v>1159</v>
      </c>
      <c r="J86" s="608"/>
    </row>
    <row r="87" spans="1:10" ht="30" x14ac:dyDescent="0.45">
      <c r="A87" s="602">
        <v>73</v>
      </c>
      <c r="B87" s="609" t="s">
        <v>936</v>
      </c>
      <c r="C87" s="603" t="s">
        <v>16</v>
      </c>
      <c r="D87" s="608" t="s">
        <v>546</v>
      </c>
      <c r="E87" s="613" t="s">
        <v>547</v>
      </c>
      <c r="F87" s="613">
        <v>100</v>
      </c>
      <c r="G87" s="614" t="s">
        <v>286</v>
      </c>
      <c r="H87" s="616">
        <v>100000000</v>
      </c>
      <c r="I87" s="607" t="s">
        <v>1159</v>
      </c>
      <c r="J87" s="608"/>
    </row>
    <row r="88" spans="1:10" ht="60" x14ac:dyDescent="0.45">
      <c r="A88" s="602">
        <v>74</v>
      </c>
      <c r="B88" s="609" t="s">
        <v>936</v>
      </c>
      <c r="C88" s="603" t="s">
        <v>16</v>
      </c>
      <c r="D88" s="561" t="s">
        <v>284</v>
      </c>
      <c r="E88" s="637" t="s">
        <v>548</v>
      </c>
      <c r="F88" s="637">
        <v>250</v>
      </c>
      <c r="G88" s="638" t="s">
        <v>286</v>
      </c>
      <c r="H88" s="639">
        <v>200000000</v>
      </c>
      <c r="I88" s="607" t="s">
        <v>1158</v>
      </c>
      <c r="J88" s="608"/>
    </row>
    <row r="89" spans="1:10" x14ac:dyDescent="0.45">
      <c r="A89" s="602"/>
      <c r="B89" s="609"/>
      <c r="C89" s="603"/>
      <c r="D89" s="561"/>
      <c r="E89" s="637"/>
      <c r="F89" s="637"/>
      <c r="G89" s="638"/>
      <c r="H89" s="639"/>
      <c r="I89" s="607"/>
      <c r="J89" s="608"/>
    </row>
    <row r="90" spans="1:10" ht="60" x14ac:dyDescent="0.45">
      <c r="A90" s="602">
        <v>75</v>
      </c>
      <c r="B90" s="609" t="s">
        <v>570</v>
      </c>
      <c r="C90" s="603" t="s">
        <v>16</v>
      </c>
      <c r="D90" s="608" t="s">
        <v>610</v>
      </c>
      <c r="E90" s="608" t="s">
        <v>611</v>
      </c>
      <c r="F90" s="608"/>
      <c r="G90" s="619">
        <v>1</v>
      </c>
      <c r="H90" s="620">
        <v>100000000</v>
      </c>
      <c r="I90" s="607" t="s">
        <v>1194</v>
      </c>
      <c r="J90" s="608"/>
    </row>
    <row r="91" spans="1:10" s="576" customFormat="1" ht="30" x14ac:dyDescent="0.45">
      <c r="A91" s="572">
        <v>76</v>
      </c>
      <c r="B91" s="629" t="s">
        <v>570</v>
      </c>
      <c r="C91" s="573" t="s">
        <v>16</v>
      </c>
      <c r="D91" s="575" t="s">
        <v>612</v>
      </c>
      <c r="E91" s="575" t="s">
        <v>613</v>
      </c>
      <c r="F91" s="575" t="s">
        <v>598</v>
      </c>
      <c r="G91" s="640"/>
      <c r="H91" s="641">
        <v>100000000</v>
      </c>
      <c r="I91" s="575"/>
      <c r="J91" s="575" t="s">
        <v>1197</v>
      </c>
    </row>
    <row r="92" spans="1:10" x14ac:dyDescent="0.45">
      <c r="A92" s="602"/>
      <c r="B92" s="609"/>
      <c r="C92" s="603"/>
      <c r="D92" s="609"/>
      <c r="E92" s="609"/>
      <c r="F92" s="609"/>
      <c r="G92" s="609"/>
      <c r="H92" s="642"/>
      <c r="I92" s="607"/>
      <c r="J92" s="608"/>
    </row>
    <row r="94" spans="1:10" ht="14.25" customHeight="1" x14ac:dyDescent="0.45">
      <c r="A94" s="602">
        <v>78</v>
      </c>
      <c r="B94" s="609" t="s">
        <v>937</v>
      </c>
      <c r="C94" s="603" t="s">
        <v>16</v>
      </c>
      <c r="D94" s="608" t="s">
        <v>284</v>
      </c>
      <c r="E94" s="608" t="s">
        <v>623</v>
      </c>
      <c r="F94" s="608">
        <v>1</v>
      </c>
      <c r="G94" s="619" t="s">
        <v>406</v>
      </c>
      <c r="H94" s="636">
        <v>200000000</v>
      </c>
      <c r="I94" s="607" t="s">
        <v>1158</v>
      </c>
      <c r="J94" s="608"/>
    </row>
    <row r="95" spans="1:10" ht="14.25" customHeight="1" x14ac:dyDescent="0.45">
      <c r="A95" s="602"/>
      <c r="B95" s="609"/>
      <c r="C95" s="603"/>
      <c r="D95" s="608"/>
      <c r="E95" s="608"/>
      <c r="F95" s="608"/>
      <c r="G95" s="619"/>
      <c r="H95" s="636"/>
      <c r="I95" s="607"/>
      <c r="J95" s="608"/>
    </row>
    <row r="97" spans="1:17" x14ac:dyDescent="0.45">
      <c r="A97" s="602"/>
      <c r="B97" s="609"/>
      <c r="C97" s="603"/>
      <c r="D97" s="608"/>
      <c r="E97" s="608"/>
      <c r="F97" s="608"/>
      <c r="G97" s="619"/>
      <c r="H97" s="636"/>
      <c r="I97" s="607"/>
      <c r="J97" s="608"/>
    </row>
    <row r="98" spans="1:17" ht="30" x14ac:dyDescent="0.45">
      <c r="A98" s="602">
        <v>80</v>
      </c>
      <c r="B98" s="609" t="s">
        <v>942</v>
      </c>
      <c r="C98" s="603" t="s">
        <v>16</v>
      </c>
      <c r="D98" s="608" t="s">
        <v>679</v>
      </c>
      <c r="E98" s="608" t="s">
        <v>680</v>
      </c>
      <c r="F98" s="666">
        <v>1300</v>
      </c>
      <c r="G98" s="619" t="s">
        <v>681</v>
      </c>
      <c r="H98" s="636">
        <v>200000000</v>
      </c>
      <c r="I98" s="607" t="s">
        <v>1158</v>
      </c>
      <c r="J98" s="608"/>
    </row>
    <row r="99" spans="1:17" x14ac:dyDescent="0.45">
      <c r="A99" s="602"/>
      <c r="B99" s="609"/>
      <c r="C99" s="603"/>
      <c r="D99" s="608"/>
      <c r="E99" s="608"/>
      <c r="F99" s="666"/>
      <c r="G99" s="619"/>
      <c r="H99" s="636"/>
      <c r="I99" s="607"/>
      <c r="J99" s="608"/>
    </row>
    <row r="100" spans="1:17" ht="30" x14ac:dyDescent="0.45">
      <c r="A100" s="602">
        <v>81</v>
      </c>
      <c r="B100" s="609" t="s">
        <v>946</v>
      </c>
      <c r="C100" s="603" t="s">
        <v>16</v>
      </c>
      <c r="D100" s="608" t="s">
        <v>705</v>
      </c>
      <c r="E100" s="608" t="s">
        <v>706</v>
      </c>
      <c r="F100" s="608">
        <v>1</v>
      </c>
      <c r="G100" s="619" t="s">
        <v>406</v>
      </c>
      <c r="H100" s="636">
        <v>150000000</v>
      </c>
      <c r="I100" s="607" t="s">
        <v>1159</v>
      </c>
      <c r="J100" s="608"/>
    </row>
    <row r="101" spans="1:17" x14ac:dyDescent="0.45">
      <c r="A101" s="602"/>
      <c r="B101" s="609"/>
      <c r="C101" s="603"/>
      <c r="D101" s="608"/>
      <c r="E101" s="608"/>
      <c r="F101" s="608"/>
      <c r="G101" s="619"/>
      <c r="H101" s="636"/>
      <c r="I101" s="607"/>
      <c r="J101" s="608"/>
    </row>
    <row r="102" spans="1:17" ht="60" x14ac:dyDescent="0.45">
      <c r="A102" s="602">
        <v>82</v>
      </c>
      <c r="B102" s="609" t="s">
        <v>711</v>
      </c>
      <c r="C102" s="603" t="s">
        <v>16</v>
      </c>
      <c r="D102" s="608" t="s">
        <v>738</v>
      </c>
      <c r="E102" s="608" t="s">
        <v>739</v>
      </c>
      <c r="F102" s="608">
        <v>2</v>
      </c>
      <c r="G102" s="619" t="s">
        <v>624</v>
      </c>
      <c r="H102" s="643">
        <v>65000000</v>
      </c>
      <c r="I102" s="607" t="s">
        <v>1194</v>
      </c>
      <c r="J102" s="608"/>
    </row>
    <row r="103" spans="1:17" ht="60" x14ac:dyDescent="0.45">
      <c r="A103" s="602"/>
      <c r="B103" s="609" t="s">
        <v>711</v>
      </c>
      <c r="C103" s="603" t="s">
        <v>16</v>
      </c>
      <c r="D103" s="561" t="s">
        <v>738</v>
      </c>
      <c r="E103" s="561" t="s">
        <v>740</v>
      </c>
      <c r="F103" s="561"/>
      <c r="G103" s="562"/>
      <c r="H103" s="644"/>
      <c r="I103" s="607" t="s">
        <v>1194</v>
      </c>
      <c r="J103" s="608"/>
    </row>
    <row r="104" spans="1:17" ht="30" x14ac:dyDescent="0.45">
      <c r="A104" s="602" t="s">
        <v>1011</v>
      </c>
      <c r="B104" s="609" t="s">
        <v>711</v>
      </c>
      <c r="C104" s="603" t="s">
        <v>16</v>
      </c>
      <c r="D104" s="561" t="s">
        <v>753</v>
      </c>
      <c r="E104" s="561" t="s">
        <v>754</v>
      </c>
      <c r="F104" s="561"/>
      <c r="G104" s="562"/>
      <c r="H104" s="645">
        <v>197000000</v>
      </c>
      <c r="I104" s="607" t="s">
        <v>1158</v>
      </c>
      <c r="J104" s="608"/>
    </row>
    <row r="105" spans="1:17" s="655" customFormat="1" x14ac:dyDescent="0.45">
      <c r="A105" s="646" t="s">
        <v>1107</v>
      </c>
      <c r="B105" s="647" t="s">
        <v>946</v>
      </c>
      <c r="C105" s="648" t="s">
        <v>312</v>
      </c>
      <c r="D105" s="649" t="s">
        <v>710</v>
      </c>
      <c r="E105" s="649" t="s">
        <v>700</v>
      </c>
      <c r="F105" s="649">
        <v>1</v>
      </c>
      <c r="G105" s="650" t="s">
        <v>406</v>
      </c>
      <c r="H105" s="589">
        <v>185000000</v>
      </c>
      <c r="I105" s="649" t="s">
        <v>1190</v>
      </c>
      <c r="J105" s="647"/>
      <c r="K105" s="651"/>
      <c r="L105" s="652"/>
      <c r="M105" s="652"/>
      <c r="N105" s="652"/>
      <c r="O105" s="652"/>
      <c r="P105" s="653">
        <f>+H105</f>
        <v>185000000</v>
      </c>
      <c r="Q105" s="654" t="s">
        <v>1173</v>
      </c>
    </row>
    <row r="106" spans="1:17" x14ac:dyDescent="0.45">
      <c r="A106" s="602"/>
      <c r="B106" s="609"/>
      <c r="C106" s="603"/>
      <c r="D106" s="561"/>
      <c r="E106" s="561"/>
      <c r="F106" s="561"/>
      <c r="G106" s="562"/>
      <c r="H106" s="645"/>
      <c r="I106" s="607"/>
      <c r="J106" s="608"/>
    </row>
    <row r="107" spans="1:17" s="593" customFormat="1" x14ac:dyDescent="0.4">
      <c r="A107" s="656"/>
      <c r="B107" s="836" t="s">
        <v>1094</v>
      </c>
      <c r="C107" s="836"/>
      <c r="D107" s="836"/>
      <c r="E107" s="836"/>
      <c r="F107" s="836"/>
      <c r="G107" s="836"/>
      <c r="H107" s="657">
        <f>SUM(H4:H106)</f>
        <v>12220000000</v>
      </c>
      <c r="I107" s="658"/>
      <c r="J107" s="659"/>
    </row>
    <row r="110" spans="1:17" ht="13.5" customHeight="1" x14ac:dyDescent="0.45">
      <c r="B110" s="592" t="s">
        <v>1093</v>
      </c>
      <c r="H110" s="594">
        <f>H107+'DINAS LH'!H33+'DINAS PERKIM'!H231+'SETDAKO BAG KESRA'!H25+DISKOMINFO!H10+DISPORABUDPAR!H66+DISDIK!H23+DISDAGPERIN!H8+'DKP3'!H38+DP3APMP2KB!H26+DISHUB!H6+'DINKOP UKM NAKER'!H22+DINSOS!H8+'SATPOL PP'!H6+'KEL. SUNGAI ULIN'!H6</f>
        <v>47000000000</v>
      </c>
    </row>
    <row r="112" spans="1:17" x14ac:dyDescent="0.45">
      <c r="B112" s="660" t="s">
        <v>1095</v>
      </c>
      <c r="C112" s="660"/>
      <c r="D112" s="660"/>
      <c r="E112" s="660"/>
      <c r="F112" s="660"/>
      <c r="G112" s="660"/>
      <c r="H112" s="661">
        <f>(1500000000*27)+(6500000000)</f>
        <v>47000000000</v>
      </c>
    </row>
    <row r="114" spans="2:8" x14ac:dyDescent="0.45">
      <c r="B114" s="592" t="s">
        <v>1096</v>
      </c>
      <c r="H114" s="594">
        <f>H112-H110</f>
        <v>0</v>
      </c>
    </row>
  </sheetData>
  <autoFilter ref="D1:D114" xr:uid="{6182AE40-8C3A-4409-AFB0-B2EAE1E188BB}"/>
  <mergeCells count="1">
    <mergeCell ref="B107:G107"/>
  </mergeCells>
  <phoneticPr fontId="25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DAAF-BC9E-446B-8130-134169BCCED6}">
  <sheetPr>
    <tabColor rgb="FFFFFF00"/>
  </sheetPr>
  <dimension ref="A1:J36"/>
  <sheetViews>
    <sheetView topLeftCell="E22" zoomScale="90" zoomScaleNormal="90" workbookViewId="0">
      <selection activeCell="H33" sqref="H33"/>
    </sheetView>
  </sheetViews>
  <sheetFormatPr defaultColWidth="9.1328125" defaultRowHeight="13.5" x14ac:dyDescent="0.35"/>
  <cols>
    <col min="1" max="1" width="6.3984375" style="296" customWidth="1"/>
    <col min="2" max="2" width="44.3984375" style="296" customWidth="1"/>
    <col min="3" max="3" width="17.59765625" style="296" customWidth="1"/>
    <col min="4" max="4" width="26" style="296" customWidth="1"/>
    <col min="5" max="5" width="31.1328125" style="428" customWidth="1"/>
    <col min="6" max="6" width="10.3984375" style="400" bestFit="1" customWidth="1"/>
    <col min="7" max="7" width="10.1328125" style="400" bestFit="1" customWidth="1"/>
    <col min="8" max="8" width="20.1328125" style="298" bestFit="1" customWidth="1"/>
    <col min="9" max="9" width="29.73046875" style="401" customWidth="1"/>
    <col min="10" max="10" width="20.59765625" style="296" customWidth="1"/>
    <col min="11" max="16384" width="9.1328125" style="296"/>
  </cols>
  <sheetData>
    <row r="1" spans="1:10" ht="13.9" x14ac:dyDescent="0.4">
      <c r="B1" s="297" t="s">
        <v>318</v>
      </c>
    </row>
    <row r="3" spans="1:10" s="297" customFormat="1" ht="33" customHeight="1" x14ac:dyDescent="0.4">
      <c r="A3" s="299" t="s">
        <v>311</v>
      </c>
      <c r="B3" s="300" t="s">
        <v>1</v>
      </c>
      <c r="C3" s="300" t="s">
        <v>9</v>
      </c>
      <c r="D3" s="301" t="s">
        <v>775</v>
      </c>
      <c r="E3" s="429" t="s">
        <v>11</v>
      </c>
      <c r="F3" s="301" t="s">
        <v>12</v>
      </c>
      <c r="G3" s="301" t="s">
        <v>13</v>
      </c>
      <c r="H3" s="301" t="s">
        <v>14</v>
      </c>
      <c r="I3" s="518" t="s">
        <v>898</v>
      </c>
      <c r="J3" s="299" t="s">
        <v>1122</v>
      </c>
    </row>
    <row r="4" spans="1:10" ht="44.1" customHeight="1" x14ac:dyDescent="0.35">
      <c r="A4" s="302">
        <v>1</v>
      </c>
      <c r="B4" s="303" t="s">
        <v>899</v>
      </c>
      <c r="C4" s="303" t="s">
        <v>318</v>
      </c>
      <c r="D4" s="304" t="s">
        <v>793</v>
      </c>
      <c r="E4" s="430" t="s">
        <v>790</v>
      </c>
      <c r="F4" s="306">
        <v>1</v>
      </c>
      <c r="G4" s="306" t="s">
        <v>560</v>
      </c>
      <c r="H4" s="305">
        <v>45000000</v>
      </c>
      <c r="I4" s="837" t="s">
        <v>1123</v>
      </c>
      <c r="J4" s="431" t="s">
        <v>1124</v>
      </c>
    </row>
    <row r="5" spans="1:10" ht="40.5" x14ac:dyDescent="0.35">
      <c r="A5" s="302">
        <v>2</v>
      </c>
      <c r="B5" s="303" t="s">
        <v>899</v>
      </c>
      <c r="C5" s="303" t="s">
        <v>318</v>
      </c>
      <c r="D5" s="304" t="s">
        <v>793</v>
      </c>
      <c r="E5" s="430" t="s">
        <v>787</v>
      </c>
      <c r="F5" s="306">
        <v>1</v>
      </c>
      <c r="G5" s="306" t="s">
        <v>560</v>
      </c>
      <c r="H5" s="305">
        <v>45000000</v>
      </c>
      <c r="I5" s="837"/>
      <c r="J5" s="431" t="s">
        <v>1124</v>
      </c>
    </row>
    <row r="6" spans="1:10" ht="40.5" x14ac:dyDescent="0.35">
      <c r="A6" s="302">
        <v>3</v>
      </c>
      <c r="B6" s="303" t="s">
        <v>899</v>
      </c>
      <c r="C6" s="303" t="s">
        <v>318</v>
      </c>
      <c r="D6" s="304" t="s">
        <v>793</v>
      </c>
      <c r="E6" s="430" t="s">
        <v>785</v>
      </c>
      <c r="F6" s="306">
        <v>1</v>
      </c>
      <c r="G6" s="306" t="s">
        <v>560</v>
      </c>
      <c r="H6" s="305">
        <v>45000000</v>
      </c>
      <c r="I6" s="837"/>
      <c r="J6" s="431" t="s">
        <v>1124</v>
      </c>
    </row>
    <row r="7" spans="1:10" ht="27" x14ac:dyDescent="0.35">
      <c r="A7" s="307" t="s">
        <v>910</v>
      </c>
      <c r="B7" s="308" t="s">
        <v>191</v>
      </c>
      <c r="C7" s="303" t="s">
        <v>318</v>
      </c>
      <c r="D7" s="319" t="s">
        <v>166</v>
      </c>
      <c r="E7" s="319" t="s">
        <v>167</v>
      </c>
      <c r="F7" s="265">
        <v>1</v>
      </c>
      <c r="G7" s="265" t="s">
        <v>168</v>
      </c>
      <c r="H7" s="321">
        <v>40000000</v>
      </c>
      <c r="I7" s="837"/>
      <c r="J7" s="304"/>
    </row>
    <row r="8" spans="1:10" ht="27" x14ac:dyDescent="0.35">
      <c r="A8" s="307" t="s">
        <v>911</v>
      </c>
      <c r="B8" s="308" t="s">
        <v>191</v>
      </c>
      <c r="C8" s="303" t="s">
        <v>318</v>
      </c>
      <c r="D8" s="319" t="s">
        <v>166</v>
      </c>
      <c r="E8" s="319" t="s">
        <v>169</v>
      </c>
      <c r="F8" s="265">
        <v>1</v>
      </c>
      <c r="G8" s="265" t="s">
        <v>168</v>
      </c>
      <c r="H8" s="321">
        <v>40000000</v>
      </c>
      <c r="I8" s="837"/>
      <c r="J8" s="304"/>
    </row>
    <row r="9" spans="1:10" ht="40.5" x14ac:dyDescent="0.35">
      <c r="A9" s="307" t="s">
        <v>912</v>
      </c>
      <c r="B9" s="308" t="s">
        <v>191</v>
      </c>
      <c r="C9" s="303" t="s">
        <v>318</v>
      </c>
      <c r="D9" s="319" t="s">
        <v>166</v>
      </c>
      <c r="E9" s="319" t="s">
        <v>170</v>
      </c>
      <c r="F9" s="265">
        <v>1</v>
      </c>
      <c r="G9" s="265" t="s">
        <v>168</v>
      </c>
      <c r="H9" s="321">
        <v>40000000</v>
      </c>
      <c r="I9" s="837"/>
      <c r="J9" s="304"/>
    </row>
    <row r="10" spans="1:10" ht="28.5" customHeight="1" x14ac:dyDescent="0.35">
      <c r="A10" s="302">
        <v>7</v>
      </c>
      <c r="B10" s="309" t="s">
        <v>214</v>
      </c>
      <c r="C10" s="303" t="s">
        <v>318</v>
      </c>
      <c r="D10" s="319" t="s">
        <v>166</v>
      </c>
      <c r="E10" s="182" t="s">
        <v>197</v>
      </c>
      <c r="F10" s="265">
        <v>1</v>
      </c>
      <c r="G10" s="265" t="s">
        <v>168</v>
      </c>
      <c r="H10" s="251">
        <v>40000000</v>
      </c>
      <c r="I10" s="837"/>
      <c r="J10" s="304"/>
    </row>
    <row r="11" spans="1:10" ht="40.5" x14ac:dyDescent="0.35">
      <c r="A11" s="302">
        <v>8</v>
      </c>
      <c r="B11" s="303" t="s">
        <v>245</v>
      </c>
      <c r="C11" s="303" t="s">
        <v>318</v>
      </c>
      <c r="D11" s="182" t="s">
        <v>256</v>
      </c>
      <c r="E11" s="182" t="s">
        <v>257</v>
      </c>
      <c r="F11" s="272">
        <v>1</v>
      </c>
      <c r="G11" s="272" t="s">
        <v>35</v>
      </c>
      <c r="H11" s="274">
        <v>45000000</v>
      </c>
      <c r="I11" s="837"/>
      <c r="J11" s="431" t="s">
        <v>1124</v>
      </c>
    </row>
    <row r="12" spans="1:10" ht="40.5" x14ac:dyDescent="0.35">
      <c r="A12" s="302">
        <v>9</v>
      </c>
      <c r="B12" s="308" t="s">
        <v>337</v>
      </c>
      <c r="C12" s="303" t="s">
        <v>318</v>
      </c>
      <c r="D12" s="303" t="s">
        <v>319</v>
      </c>
      <c r="E12" s="182" t="s">
        <v>320</v>
      </c>
      <c r="F12" s="302">
        <v>1</v>
      </c>
      <c r="G12" s="302" t="s">
        <v>168</v>
      </c>
      <c r="H12" s="320">
        <v>40000000</v>
      </c>
      <c r="I12" s="837"/>
      <c r="J12" s="304"/>
    </row>
    <row r="13" spans="1:10" ht="27" x14ac:dyDescent="0.35">
      <c r="A13" s="307" t="s">
        <v>916</v>
      </c>
      <c r="B13" s="308" t="s">
        <v>374</v>
      </c>
      <c r="C13" s="303" t="s">
        <v>318</v>
      </c>
      <c r="D13" s="182" t="s">
        <v>351</v>
      </c>
      <c r="E13" s="182" t="s">
        <v>352</v>
      </c>
      <c r="F13" s="302">
        <v>1</v>
      </c>
      <c r="G13" s="302" t="s">
        <v>35</v>
      </c>
      <c r="H13" s="320">
        <v>40000000</v>
      </c>
      <c r="I13" s="837"/>
      <c r="J13" s="304"/>
    </row>
    <row r="14" spans="1:10" ht="40.5" x14ac:dyDescent="0.35">
      <c r="A14" s="307" t="s">
        <v>917</v>
      </c>
      <c r="B14" s="308" t="s">
        <v>374</v>
      </c>
      <c r="C14" s="303" t="s">
        <v>318</v>
      </c>
      <c r="D14" s="182" t="s">
        <v>351</v>
      </c>
      <c r="E14" s="182" t="s">
        <v>353</v>
      </c>
      <c r="F14" s="302">
        <v>1</v>
      </c>
      <c r="G14" s="302" t="s">
        <v>35</v>
      </c>
      <c r="H14" s="320">
        <v>40000000</v>
      </c>
      <c r="I14" s="837"/>
      <c r="J14" s="304"/>
    </row>
    <row r="15" spans="1:10" ht="71.25" customHeight="1" x14ac:dyDescent="0.35">
      <c r="A15" s="302">
        <v>12</v>
      </c>
      <c r="B15" s="308" t="s">
        <v>398</v>
      </c>
      <c r="C15" s="303" t="s">
        <v>318</v>
      </c>
      <c r="D15" s="313" t="s">
        <v>388</v>
      </c>
      <c r="E15" s="313" t="s">
        <v>389</v>
      </c>
      <c r="F15" s="302">
        <v>1</v>
      </c>
      <c r="G15" s="302" t="s">
        <v>35</v>
      </c>
      <c r="H15" s="320">
        <v>49000000</v>
      </c>
      <c r="I15" s="838"/>
      <c r="J15" s="304"/>
    </row>
    <row r="16" spans="1:10" ht="54" x14ac:dyDescent="0.35">
      <c r="A16" s="306">
        <v>13</v>
      </c>
      <c r="B16" s="309" t="s">
        <v>400</v>
      </c>
      <c r="C16" s="303" t="s">
        <v>318</v>
      </c>
      <c r="D16" s="248" t="s">
        <v>882</v>
      </c>
      <c r="E16" s="248" t="s">
        <v>883</v>
      </c>
      <c r="F16" s="265">
        <v>2</v>
      </c>
      <c r="G16" s="302" t="s">
        <v>697</v>
      </c>
      <c r="H16" s="310">
        <v>90000000</v>
      </c>
      <c r="I16" s="837"/>
      <c r="J16" s="444" t="s">
        <v>1125</v>
      </c>
    </row>
    <row r="17" spans="1:10" ht="40.5" x14ac:dyDescent="0.35">
      <c r="A17" s="307" t="s">
        <v>921</v>
      </c>
      <c r="B17" s="308" t="s">
        <v>420</v>
      </c>
      <c r="C17" s="303" t="s">
        <v>318</v>
      </c>
      <c r="D17" s="303" t="s">
        <v>256</v>
      </c>
      <c r="E17" s="319" t="s">
        <v>424</v>
      </c>
      <c r="F17" s="302">
        <v>1</v>
      </c>
      <c r="G17" s="302" t="s">
        <v>168</v>
      </c>
      <c r="H17" s="323">
        <v>40000000</v>
      </c>
      <c r="I17" s="837"/>
      <c r="J17" s="304"/>
    </row>
    <row r="18" spans="1:10" ht="40.5" customHeight="1" x14ac:dyDescent="0.35">
      <c r="A18" s="307" t="s">
        <v>922</v>
      </c>
      <c r="B18" s="308" t="s">
        <v>420</v>
      </c>
      <c r="C18" s="303" t="s">
        <v>318</v>
      </c>
      <c r="D18" s="182" t="s">
        <v>425</v>
      </c>
      <c r="E18" s="319" t="s">
        <v>426</v>
      </c>
      <c r="F18" s="302">
        <v>1</v>
      </c>
      <c r="G18" s="302" t="s">
        <v>168</v>
      </c>
      <c r="H18" s="323">
        <v>5000000</v>
      </c>
      <c r="I18" s="838"/>
      <c r="J18" s="304"/>
    </row>
    <row r="19" spans="1:10" ht="27" customHeight="1" x14ac:dyDescent="0.35">
      <c r="A19" s="307" t="s">
        <v>923</v>
      </c>
      <c r="B19" s="308" t="s">
        <v>420</v>
      </c>
      <c r="C19" s="303" t="s">
        <v>318</v>
      </c>
      <c r="D19" s="303" t="s">
        <v>425</v>
      </c>
      <c r="E19" s="319" t="s">
        <v>427</v>
      </c>
      <c r="F19" s="302">
        <v>1</v>
      </c>
      <c r="G19" s="302" t="s">
        <v>168</v>
      </c>
      <c r="H19" s="323">
        <v>5000000</v>
      </c>
      <c r="I19" s="838"/>
      <c r="J19" s="304"/>
    </row>
    <row r="20" spans="1:10" ht="27" customHeight="1" x14ac:dyDescent="0.35">
      <c r="A20" s="307" t="s">
        <v>924</v>
      </c>
      <c r="B20" s="308" t="s">
        <v>420</v>
      </c>
      <c r="C20" s="303" t="s">
        <v>318</v>
      </c>
      <c r="D20" s="182" t="s">
        <v>435</v>
      </c>
      <c r="E20" s="319" t="s">
        <v>436</v>
      </c>
      <c r="F20" s="302" t="s">
        <v>437</v>
      </c>
      <c r="G20" s="302" t="s">
        <v>168</v>
      </c>
      <c r="H20" s="323">
        <v>75000000</v>
      </c>
      <c r="I20" s="838"/>
      <c r="J20" s="304"/>
    </row>
    <row r="21" spans="1:10" x14ac:dyDescent="0.35">
      <c r="A21" s="311" t="s">
        <v>925</v>
      </c>
      <c r="B21" s="309" t="s">
        <v>934</v>
      </c>
      <c r="C21" s="303" t="s">
        <v>318</v>
      </c>
      <c r="D21" s="313" t="s">
        <v>256</v>
      </c>
      <c r="E21" s="313" t="s">
        <v>454</v>
      </c>
      <c r="F21" s="272">
        <v>1</v>
      </c>
      <c r="G21" s="272"/>
      <c r="H21" s="324">
        <v>40000000</v>
      </c>
      <c r="I21" s="837"/>
      <c r="J21" s="304"/>
    </row>
    <row r="22" spans="1:10" s="525" customFormat="1" ht="54" customHeight="1" x14ac:dyDescent="0.45">
      <c r="A22" s="519" t="s">
        <v>926</v>
      </c>
      <c r="B22" s="520" t="s">
        <v>934</v>
      </c>
      <c r="C22" s="521" t="s">
        <v>318</v>
      </c>
      <c r="D22" s="522" t="s">
        <v>461</v>
      </c>
      <c r="E22" s="522" t="s">
        <v>462</v>
      </c>
      <c r="F22" s="523"/>
      <c r="G22" s="523"/>
      <c r="H22" s="524">
        <v>50000000</v>
      </c>
      <c r="I22" s="838"/>
      <c r="J22" s="520" t="s">
        <v>1126</v>
      </c>
    </row>
    <row r="23" spans="1:10" ht="27" customHeight="1" x14ac:dyDescent="0.35">
      <c r="A23" s="311" t="s">
        <v>927</v>
      </c>
      <c r="B23" s="309" t="s">
        <v>934</v>
      </c>
      <c r="C23" s="303" t="s">
        <v>318</v>
      </c>
      <c r="D23" s="313" t="s">
        <v>256</v>
      </c>
      <c r="E23" s="313" t="s">
        <v>462</v>
      </c>
      <c r="F23" s="272"/>
      <c r="G23" s="272"/>
      <c r="H23" s="324">
        <v>40000000</v>
      </c>
      <c r="I23" s="837"/>
      <c r="J23" s="304"/>
    </row>
    <row r="24" spans="1:10" x14ac:dyDescent="0.35">
      <c r="A24" s="311" t="s">
        <v>949</v>
      </c>
      <c r="B24" s="309" t="s">
        <v>934</v>
      </c>
      <c r="C24" s="303" t="s">
        <v>318</v>
      </c>
      <c r="D24" s="313" t="s">
        <v>256</v>
      </c>
      <c r="E24" s="313" t="s">
        <v>463</v>
      </c>
      <c r="F24" s="272"/>
      <c r="G24" s="272"/>
      <c r="H24" s="324">
        <v>40000000</v>
      </c>
      <c r="I24" s="837"/>
      <c r="J24" s="304"/>
    </row>
    <row r="25" spans="1:10" ht="57" customHeight="1" x14ac:dyDescent="0.35">
      <c r="A25" s="302">
        <v>22</v>
      </c>
      <c r="B25" s="308" t="s">
        <v>935</v>
      </c>
      <c r="C25" s="303" t="s">
        <v>318</v>
      </c>
      <c r="D25" s="319" t="s">
        <v>499</v>
      </c>
      <c r="E25" s="319" t="s">
        <v>500</v>
      </c>
      <c r="F25" s="265"/>
      <c r="G25" s="265"/>
      <c r="H25" s="251">
        <v>40000000</v>
      </c>
      <c r="I25" s="837"/>
      <c r="J25" s="304"/>
    </row>
    <row r="26" spans="1:10" x14ac:dyDescent="0.35">
      <c r="A26" s="311" t="s">
        <v>951</v>
      </c>
      <c r="B26" s="304" t="s">
        <v>938</v>
      </c>
      <c r="C26" s="303" t="s">
        <v>318</v>
      </c>
      <c r="D26" s="319" t="s">
        <v>625</v>
      </c>
      <c r="E26" s="319" t="s">
        <v>626</v>
      </c>
      <c r="F26" s="265">
        <v>1</v>
      </c>
      <c r="G26" s="265"/>
      <c r="H26" s="251">
        <v>80000000</v>
      </c>
      <c r="I26" s="837"/>
      <c r="J26" s="304"/>
    </row>
    <row r="27" spans="1:10" x14ac:dyDescent="0.35">
      <c r="A27" s="311" t="s">
        <v>952</v>
      </c>
      <c r="B27" s="304" t="s">
        <v>938</v>
      </c>
      <c r="C27" s="303" t="s">
        <v>318</v>
      </c>
      <c r="D27" s="319" t="s">
        <v>625</v>
      </c>
      <c r="E27" s="319" t="s">
        <v>627</v>
      </c>
      <c r="F27" s="265">
        <v>1</v>
      </c>
      <c r="G27" s="265"/>
      <c r="H27" s="251"/>
      <c r="I27" s="837"/>
      <c r="J27" s="304"/>
    </row>
    <row r="28" spans="1:10" ht="54" x14ac:dyDescent="0.35">
      <c r="A28" s="306">
        <v>25</v>
      </c>
      <c r="B28" s="304" t="s">
        <v>946</v>
      </c>
      <c r="C28" s="303" t="s">
        <v>318</v>
      </c>
      <c r="D28" s="319" t="s">
        <v>707</v>
      </c>
      <c r="E28" s="319" t="s">
        <v>700</v>
      </c>
      <c r="F28" s="265">
        <v>2</v>
      </c>
      <c r="G28" s="265" t="s">
        <v>708</v>
      </c>
      <c r="H28" s="251">
        <v>90000000</v>
      </c>
      <c r="I28" s="837"/>
      <c r="J28" s="431" t="s">
        <v>1125</v>
      </c>
    </row>
    <row r="29" spans="1:10" ht="27" x14ac:dyDescent="0.35">
      <c r="A29" s="302">
        <v>26</v>
      </c>
      <c r="B29" s="308" t="s">
        <v>711</v>
      </c>
      <c r="C29" s="303" t="s">
        <v>318</v>
      </c>
      <c r="D29" s="319" t="s">
        <v>707</v>
      </c>
      <c r="E29" s="319" t="s">
        <v>741</v>
      </c>
      <c r="F29" s="265">
        <v>2</v>
      </c>
      <c r="G29" s="265" t="s">
        <v>697</v>
      </c>
      <c r="H29" s="325">
        <v>80000000</v>
      </c>
      <c r="I29" s="837"/>
      <c r="J29" s="304"/>
    </row>
    <row r="30" spans="1:10" x14ac:dyDescent="0.35">
      <c r="A30" s="306">
        <v>27</v>
      </c>
      <c r="B30" s="308" t="s">
        <v>711</v>
      </c>
      <c r="C30" s="303" t="s">
        <v>318</v>
      </c>
      <c r="D30" s="319" t="s">
        <v>707</v>
      </c>
      <c r="E30" s="319" t="s">
        <v>742</v>
      </c>
      <c r="F30" s="265"/>
      <c r="G30" s="265"/>
      <c r="H30" s="325"/>
      <c r="I30" s="837"/>
      <c r="J30" s="304"/>
    </row>
    <row r="31" spans="1:10" ht="27" customHeight="1" x14ac:dyDescent="0.35">
      <c r="A31" s="302">
        <v>28</v>
      </c>
      <c r="B31" s="308" t="s">
        <v>942</v>
      </c>
      <c r="C31" s="303" t="s">
        <v>318</v>
      </c>
      <c r="D31" s="319" t="s">
        <v>696</v>
      </c>
      <c r="E31" s="319" t="s">
        <v>566</v>
      </c>
      <c r="F31" s="265">
        <v>2</v>
      </c>
      <c r="G31" s="265" t="s">
        <v>697</v>
      </c>
      <c r="H31" s="251">
        <v>80000000</v>
      </c>
      <c r="I31" s="839"/>
      <c r="J31" s="445" t="s">
        <v>1127</v>
      </c>
    </row>
    <row r="32" spans="1:10" x14ac:dyDescent="0.35">
      <c r="F32" s="265"/>
      <c r="G32" s="265"/>
      <c r="H32" s="325"/>
      <c r="I32" s="434"/>
      <c r="J32" s="304"/>
    </row>
    <row r="33" spans="1:10" s="297" customFormat="1" ht="13.9" x14ac:dyDescent="0.4">
      <c r="A33" s="391"/>
      <c r="B33" s="432" t="s">
        <v>1094</v>
      </c>
      <c r="C33" s="433"/>
      <c r="D33" s="433"/>
      <c r="E33" s="433"/>
      <c r="F33" s="433"/>
      <c r="G33" s="427"/>
      <c r="H33" s="392">
        <f>SUM(H4:H31)</f>
        <v>1264000000</v>
      </c>
      <c r="I33" s="435"/>
      <c r="J33" s="391"/>
    </row>
    <row r="35" spans="1:10" x14ac:dyDescent="0.35">
      <c r="B35" s="296" t="s">
        <v>1192</v>
      </c>
    </row>
    <row r="36" spans="1:10" ht="13.9" x14ac:dyDescent="0.4">
      <c r="B36" s="526" t="s">
        <v>1193</v>
      </c>
      <c r="C36" s="526"/>
      <c r="D36" s="526"/>
    </row>
  </sheetData>
  <autoFilter ref="D1:D33" xr:uid="{814ADAAF-BC9E-446B-8130-134169BCCED6}"/>
  <mergeCells count="1">
    <mergeCell ref="I4:I31"/>
  </mergeCells>
  <phoneticPr fontId="25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AC3AA-E149-4586-8C62-96119C7828E4}">
  <sheetPr>
    <tabColor rgb="FFFFFF00"/>
  </sheetPr>
  <dimension ref="A1:Q240"/>
  <sheetViews>
    <sheetView topLeftCell="E222" zoomScaleNormal="100" workbookViewId="0">
      <selection activeCell="H231" sqref="H231"/>
    </sheetView>
  </sheetViews>
  <sheetFormatPr defaultColWidth="9" defaultRowHeight="15" x14ac:dyDescent="0.45"/>
  <cols>
    <col min="1" max="1" width="6.59765625" style="539" customWidth="1"/>
    <col min="2" max="2" width="42.86328125" style="539" bestFit="1" customWidth="1"/>
    <col min="3" max="3" width="16.86328125" style="539" customWidth="1"/>
    <col min="4" max="4" width="31.73046875" style="539" bestFit="1" customWidth="1"/>
    <col min="5" max="5" width="63.1328125" style="539" customWidth="1"/>
    <col min="6" max="6" width="12.73046875" style="539" bestFit="1" customWidth="1"/>
    <col min="7" max="7" width="10.1328125" style="539" bestFit="1" customWidth="1"/>
    <col min="8" max="8" width="20" style="583" bestFit="1" customWidth="1"/>
    <col min="9" max="10" width="29.86328125" style="584" customWidth="1"/>
    <col min="11" max="11" width="18.86328125" style="539" customWidth="1"/>
    <col min="12" max="12" width="17.1328125" style="539" customWidth="1"/>
    <col min="13" max="13" width="19" style="539" customWidth="1"/>
    <col min="14" max="14" width="21.1328125" style="539" customWidth="1"/>
    <col min="15" max="15" width="17" style="539" customWidth="1"/>
    <col min="16" max="16" width="28.59765625" style="539" customWidth="1"/>
    <col min="17" max="17" width="14.1328125" style="539" customWidth="1"/>
    <col min="18" max="16384" width="9" style="539"/>
  </cols>
  <sheetData>
    <row r="1" spans="1:17" x14ac:dyDescent="0.45">
      <c r="B1" s="582" t="s">
        <v>312</v>
      </c>
      <c r="C1" s="669" t="s">
        <v>312</v>
      </c>
    </row>
    <row r="3" spans="1:17" ht="33" customHeight="1" x14ac:dyDescent="0.45">
      <c r="A3" s="580" t="s">
        <v>311</v>
      </c>
      <c r="B3" s="551" t="s">
        <v>1</v>
      </c>
      <c r="C3" s="551" t="s">
        <v>9</v>
      </c>
      <c r="D3" s="549" t="s">
        <v>775</v>
      </c>
      <c r="E3" s="549" t="s">
        <v>11</v>
      </c>
      <c r="F3" s="549" t="s">
        <v>12</v>
      </c>
      <c r="G3" s="549" t="s">
        <v>13</v>
      </c>
      <c r="H3" s="549" t="s">
        <v>14</v>
      </c>
      <c r="I3" s="670" t="s">
        <v>898</v>
      </c>
      <c r="J3" s="670" t="s">
        <v>1185</v>
      </c>
      <c r="K3" s="671" t="s">
        <v>1162</v>
      </c>
      <c r="L3" s="671" t="s">
        <v>1163</v>
      </c>
      <c r="M3" s="671" t="s">
        <v>1164</v>
      </c>
      <c r="N3" s="671" t="s">
        <v>70</v>
      </c>
      <c r="O3" s="671" t="s">
        <v>1165</v>
      </c>
    </row>
    <row r="4" spans="1:17" s="542" customFormat="1" ht="51" customHeight="1" x14ac:dyDescent="0.45">
      <c r="A4" s="672" t="s">
        <v>907</v>
      </c>
      <c r="B4" s="673" t="s">
        <v>899</v>
      </c>
      <c r="C4" s="673" t="s">
        <v>312</v>
      </c>
      <c r="D4" s="674" t="s">
        <v>786</v>
      </c>
      <c r="E4" s="675" t="s">
        <v>787</v>
      </c>
      <c r="F4" s="676">
        <v>335.5</v>
      </c>
      <c r="G4" s="677" t="s">
        <v>782</v>
      </c>
      <c r="H4" s="678">
        <v>309000000</v>
      </c>
      <c r="I4" s="679" t="s">
        <v>1166</v>
      </c>
      <c r="J4" s="680"/>
      <c r="K4" s="681"/>
      <c r="L4" s="681"/>
      <c r="M4" s="681">
        <f>+H4</f>
        <v>309000000</v>
      </c>
      <c r="N4" s="681"/>
      <c r="O4" s="681"/>
      <c r="Q4" s="682">
        <f t="shared" ref="Q4:Q35" si="0">+H4-O4-K4-L4-M4-N4</f>
        <v>0</v>
      </c>
    </row>
    <row r="5" spans="1:17" s="542" customFormat="1" ht="51" customHeight="1" x14ac:dyDescent="0.45">
      <c r="A5" s="672" t="s">
        <v>908</v>
      </c>
      <c r="B5" s="673" t="s">
        <v>899</v>
      </c>
      <c r="C5" s="673" t="s">
        <v>312</v>
      </c>
      <c r="D5" s="674" t="s">
        <v>788</v>
      </c>
      <c r="E5" s="675" t="s">
        <v>789</v>
      </c>
      <c r="F5" s="677">
        <v>2</v>
      </c>
      <c r="G5" s="677" t="s">
        <v>278</v>
      </c>
      <c r="H5" s="678">
        <v>30000000</v>
      </c>
      <c r="I5" s="679" t="s">
        <v>1166</v>
      </c>
      <c r="J5" s="680"/>
      <c r="K5" s="681"/>
      <c r="L5" s="681"/>
      <c r="M5" s="681">
        <f>+H5</f>
        <v>30000000</v>
      </c>
      <c r="N5" s="681"/>
      <c r="O5" s="681"/>
      <c r="Q5" s="682">
        <f t="shared" si="0"/>
        <v>0</v>
      </c>
    </row>
    <row r="6" spans="1:17" s="542" customFormat="1" ht="48" customHeight="1" x14ac:dyDescent="0.45">
      <c r="A6" s="672" t="s">
        <v>909</v>
      </c>
      <c r="B6" s="673" t="s">
        <v>899</v>
      </c>
      <c r="C6" s="673" t="s">
        <v>312</v>
      </c>
      <c r="D6" s="674" t="s">
        <v>788</v>
      </c>
      <c r="E6" s="675" t="s">
        <v>790</v>
      </c>
      <c r="F6" s="677">
        <v>2</v>
      </c>
      <c r="G6" s="677" t="s">
        <v>278</v>
      </c>
      <c r="H6" s="678">
        <v>30000000</v>
      </c>
      <c r="I6" s="679" t="s">
        <v>1166</v>
      </c>
      <c r="J6" s="680"/>
      <c r="K6" s="681"/>
      <c r="L6" s="681"/>
      <c r="M6" s="681">
        <f>+H6</f>
        <v>30000000</v>
      </c>
      <c r="N6" s="681"/>
      <c r="O6" s="681"/>
      <c r="Q6" s="682">
        <f t="shared" si="0"/>
        <v>0</v>
      </c>
    </row>
    <row r="7" spans="1:17" s="542" customFormat="1" ht="46.5" customHeight="1" x14ac:dyDescent="0.45">
      <c r="A7" s="672" t="s">
        <v>910</v>
      </c>
      <c r="B7" s="673" t="s">
        <v>899</v>
      </c>
      <c r="C7" s="673" t="s">
        <v>312</v>
      </c>
      <c r="D7" s="674" t="s">
        <v>788</v>
      </c>
      <c r="E7" s="675" t="s">
        <v>791</v>
      </c>
      <c r="F7" s="677">
        <v>2</v>
      </c>
      <c r="G7" s="677" t="s">
        <v>278</v>
      </c>
      <c r="H7" s="678">
        <v>30000000</v>
      </c>
      <c r="I7" s="679" t="s">
        <v>1166</v>
      </c>
      <c r="J7" s="680"/>
      <c r="K7" s="681"/>
      <c r="L7" s="681"/>
      <c r="M7" s="681">
        <f>+H7</f>
        <v>30000000</v>
      </c>
      <c r="N7" s="681"/>
      <c r="O7" s="681"/>
      <c r="Q7" s="682">
        <f t="shared" si="0"/>
        <v>0</v>
      </c>
    </row>
    <row r="8" spans="1:17" s="542" customFormat="1" ht="51.75" customHeight="1" x14ac:dyDescent="0.45">
      <c r="A8" s="672" t="s">
        <v>911</v>
      </c>
      <c r="B8" s="673" t="s">
        <v>899</v>
      </c>
      <c r="C8" s="673" t="s">
        <v>312</v>
      </c>
      <c r="D8" s="674" t="s">
        <v>788</v>
      </c>
      <c r="E8" s="675" t="s">
        <v>785</v>
      </c>
      <c r="F8" s="677">
        <v>2</v>
      </c>
      <c r="G8" s="677" t="s">
        <v>278</v>
      </c>
      <c r="H8" s="678">
        <v>30000000</v>
      </c>
      <c r="I8" s="679" t="s">
        <v>1166</v>
      </c>
      <c r="J8" s="680"/>
      <c r="K8" s="681"/>
      <c r="L8" s="681"/>
      <c r="M8" s="681">
        <f>+H8</f>
        <v>30000000</v>
      </c>
      <c r="N8" s="681"/>
      <c r="O8" s="681"/>
      <c r="Q8" s="682">
        <f t="shared" si="0"/>
        <v>0</v>
      </c>
    </row>
    <row r="9" spans="1:17" s="542" customFormat="1" x14ac:dyDescent="0.45">
      <c r="A9" s="672"/>
      <c r="B9" s="673"/>
      <c r="C9" s="673"/>
      <c r="D9" s="674"/>
      <c r="E9" s="675"/>
      <c r="F9" s="677"/>
      <c r="G9" s="677"/>
      <c r="H9" s="678"/>
      <c r="I9" s="579"/>
      <c r="J9" s="674"/>
      <c r="K9" s="681"/>
      <c r="L9" s="681"/>
      <c r="M9" s="681"/>
      <c r="N9" s="681"/>
      <c r="O9" s="681"/>
      <c r="Q9" s="682">
        <f t="shared" si="0"/>
        <v>0</v>
      </c>
    </row>
    <row r="10" spans="1:17" s="542" customFormat="1" ht="30" x14ac:dyDescent="0.45">
      <c r="A10" s="672" t="s">
        <v>912</v>
      </c>
      <c r="B10" s="674" t="s">
        <v>905</v>
      </c>
      <c r="C10" s="673" t="s">
        <v>312</v>
      </c>
      <c r="D10" s="683" t="s">
        <v>798</v>
      </c>
      <c r="E10" s="683" t="s">
        <v>799</v>
      </c>
      <c r="F10" s="684">
        <v>500</v>
      </c>
      <c r="G10" s="684" t="s">
        <v>681</v>
      </c>
      <c r="H10" s="685">
        <v>150000000</v>
      </c>
      <c r="I10" s="686" t="s">
        <v>1167</v>
      </c>
      <c r="J10" s="687"/>
      <c r="K10" s="681"/>
      <c r="L10" s="681">
        <f>+H10</f>
        <v>150000000</v>
      </c>
      <c r="M10" s="681"/>
      <c r="N10" s="681"/>
      <c r="O10" s="681"/>
      <c r="Q10" s="682">
        <f t="shared" si="0"/>
        <v>0</v>
      </c>
    </row>
    <row r="11" spans="1:17" s="542" customFormat="1" ht="30" x14ac:dyDescent="0.45">
      <c r="A11" s="672" t="s">
        <v>913</v>
      </c>
      <c r="B11" s="674" t="s">
        <v>905</v>
      </c>
      <c r="C11" s="673" t="s">
        <v>312</v>
      </c>
      <c r="D11" s="683" t="s">
        <v>798</v>
      </c>
      <c r="E11" s="683" t="s">
        <v>800</v>
      </c>
      <c r="F11" s="684">
        <v>180</v>
      </c>
      <c r="G11" s="684" t="s">
        <v>681</v>
      </c>
      <c r="H11" s="685">
        <v>150000000</v>
      </c>
      <c r="I11" s="686" t="s">
        <v>1167</v>
      </c>
      <c r="J11" s="687"/>
      <c r="K11" s="681"/>
      <c r="L11" s="681">
        <f>+H11</f>
        <v>150000000</v>
      </c>
      <c r="M11" s="681"/>
      <c r="N11" s="681"/>
      <c r="O11" s="681"/>
      <c r="Q11" s="682">
        <f t="shared" si="0"/>
        <v>0</v>
      </c>
    </row>
    <row r="12" spans="1:17" s="542" customFormat="1" ht="30" x14ac:dyDescent="0.45">
      <c r="A12" s="672" t="s">
        <v>914</v>
      </c>
      <c r="B12" s="674" t="s">
        <v>905</v>
      </c>
      <c r="C12" s="673" t="s">
        <v>312</v>
      </c>
      <c r="D12" s="683" t="s">
        <v>798</v>
      </c>
      <c r="E12" s="683" t="s">
        <v>801</v>
      </c>
      <c r="F12" s="684">
        <v>80</v>
      </c>
      <c r="G12" s="684" t="s">
        <v>681</v>
      </c>
      <c r="H12" s="685">
        <v>50000000</v>
      </c>
      <c r="I12" s="686" t="s">
        <v>1167</v>
      </c>
      <c r="J12" s="687"/>
      <c r="K12" s="681"/>
      <c r="L12" s="681">
        <f>+H12</f>
        <v>50000000</v>
      </c>
      <c r="M12" s="681"/>
      <c r="N12" s="681"/>
      <c r="O12" s="681"/>
      <c r="Q12" s="682">
        <f t="shared" si="0"/>
        <v>0</v>
      </c>
    </row>
    <row r="13" spans="1:17" s="542" customFormat="1" ht="60" x14ac:dyDescent="0.45">
      <c r="A13" s="672" t="s">
        <v>915</v>
      </c>
      <c r="B13" s="674" t="s">
        <v>905</v>
      </c>
      <c r="C13" s="673" t="s">
        <v>312</v>
      </c>
      <c r="D13" s="683" t="s">
        <v>70</v>
      </c>
      <c r="E13" s="683" t="s">
        <v>892</v>
      </c>
      <c r="F13" s="684">
        <v>10</v>
      </c>
      <c r="G13" s="684" t="s">
        <v>624</v>
      </c>
      <c r="H13" s="685">
        <v>100000000</v>
      </c>
      <c r="I13" s="679" t="s">
        <v>1168</v>
      </c>
      <c r="J13" s="680"/>
      <c r="K13" s="681"/>
      <c r="L13" s="681"/>
      <c r="M13" s="681"/>
      <c r="N13" s="681">
        <f t="shared" ref="N13:N20" si="1">+H13</f>
        <v>100000000</v>
      </c>
      <c r="O13" s="681"/>
      <c r="Q13" s="682">
        <f t="shared" si="0"/>
        <v>0</v>
      </c>
    </row>
    <row r="14" spans="1:17" s="542" customFormat="1" ht="60" x14ac:dyDescent="0.45">
      <c r="A14" s="672" t="s">
        <v>916</v>
      </c>
      <c r="B14" s="674" t="s">
        <v>905</v>
      </c>
      <c r="C14" s="673" t="s">
        <v>312</v>
      </c>
      <c r="D14" s="683" t="s">
        <v>70</v>
      </c>
      <c r="E14" s="683" t="s">
        <v>893</v>
      </c>
      <c r="F14" s="684">
        <v>10</v>
      </c>
      <c r="G14" s="684" t="s">
        <v>802</v>
      </c>
      <c r="H14" s="685">
        <v>100000000</v>
      </c>
      <c r="I14" s="679" t="s">
        <v>1168</v>
      </c>
      <c r="J14" s="680"/>
      <c r="K14" s="681"/>
      <c r="L14" s="681"/>
      <c r="M14" s="681"/>
      <c r="N14" s="681">
        <f t="shared" si="1"/>
        <v>100000000</v>
      </c>
      <c r="O14" s="681"/>
      <c r="Q14" s="682">
        <f t="shared" si="0"/>
        <v>0</v>
      </c>
    </row>
    <row r="15" spans="1:17" s="542" customFormat="1" ht="60" x14ac:dyDescent="0.45">
      <c r="A15" s="672" t="s">
        <v>917</v>
      </c>
      <c r="B15" s="674" t="s">
        <v>905</v>
      </c>
      <c r="C15" s="673" t="s">
        <v>312</v>
      </c>
      <c r="D15" s="683" t="s">
        <v>70</v>
      </c>
      <c r="E15" s="683" t="s">
        <v>894</v>
      </c>
      <c r="F15" s="684">
        <v>10</v>
      </c>
      <c r="G15" s="684" t="s">
        <v>624</v>
      </c>
      <c r="H15" s="685">
        <v>100000000</v>
      </c>
      <c r="I15" s="679" t="s">
        <v>1168</v>
      </c>
      <c r="J15" s="680"/>
      <c r="K15" s="681"/>
      <c r="L15" s="681"/>
      <c r="M15" s="681"/>
      <c r="N15" s="681">
        <f t="shared" si="1"/>
        <v>100000000</v>
      </c>
      <c r="O15" s="681"/>
      <c r="Q15" s="682">
        <f t="shared" si="0"/>
        <v>0</v>
      </c>
    </row>
    <row r="16" spans="1:17" s="542" customFormat="1" ht="60" x14ac:dyDescent="0.45">
      <c r="A16" s="672" t="s">
        <v>918</v>
      </c>
      <c r="B16" s="674" t="s">
        <v>905</v>
      </c>
      <c r="C16" s="673" t="s">
        <v>312</v>
      </c>
      <c r="D16" s="683" t="s">
        <v>70</v>
      </c>
      <c r="E16" s="683" t="s">
        <v>895</v>
      </c>
      <c r="F16" s="684">
        <v>10</v>
      </c>
      <c r="G16" s="684" t="s">
        <v>802</v>
      </c>
      <c r="H16" s="685">
        <v>100000000</v>
      </c>
      <c r="I16" s="679" t="s">
        <v>1168</v>
      </c>
      <c r="J16" s="680"/>
      <c r="K16" s="681"/>
      <c r="L16" s="681"/>
      <c r="M16" s="681"/>
      <c r="N16" s="681">
        <f t="shared" si="1"/>
        <v>100000000</v>
      </c>
      <c r="O16" s="681"/>
      <c r="Q16" s="682">
        <f t="shared" si="0"/>
        <v>0</v>
      </c>
    </row>
    <row r="17" spans="1:17" s="542" customFormat="1" ht="60" x14ac:dyDescent="0.45">
      <c r="A17" s="672" t="s">
        <v>919</v>
      </c>
      <c r="B17" s="674" t="s">
        <v>905</v>
      </c>
      <c r="C17" s="673" t="s">
        <v>312</v>
      </c>
      <c r="D17" s="683" t="s">
        <v>70</v>
      </c>
      <c r="E17" s="683" t="s">
        <v>896</v>
      </c>
      <c r="F17" s="684">
        <v>10</v>
      </c>
      <c r="G17" s="684" t="s">
        <v>802</v>
      </c>
      <c r="H17" s="685">
        <v>100000000</v>
      </c>
      <c r="I17" s="679" t="s">
        <v>1168</v>
      </c>
      <c r="J17" s="680"/>
      <c r="K17" s="681"/>
      <c r="L17" s="681"/>
      <c r="M17" s="681"/>
      <c r="N17" s="681">
        <f t="shared" si="1"/>
        <v>100000000</v>
      </c>
      <c r="O17" s="681"/>
      <c r="Q17" s="682">
        <f t="shared" si="0"/>
        <v>0</v>
      </c>
    </row>
    <row r="18" spans="1:17" s="542" customFormat="1" ht="60" x14ac:dyDescent="0.45">
      <c r="A18" s="672" t="s">
        <v>921</v>
      </c>
      <c r="B18" s="674" t="s">
        <v>905</v>
      </c>
      <c r="C18" s="673" t="s">
        <v>312</v>
      </c>
      <c r="D18" s="683" t="s">
        <v>70</v>
      </c>
      <c r="E18" s="683" t="s">
        <v>897</v>
      </c>
      <c r="F18" s="684">
        <v>10</v>
      </c>
      <c r="G18" s="684" t="s">
        <v>802</v>
      </c>
      <c r="H18" s="685">
        <v>100000000</v>
      </c>
      <c r="I18" s="679" t="s">
        <v>1168</v>
      </c>
      <c r="J18" s="680"/>
      <c r="K18" s="681"/>
      <c r="L18" s="681"/>
      <c r="M18" s="681"/>
      <c r="N18" s="681">
        <f t="shared" si="1"/>
        <v>100000000</v>
      </c>
      <c r="O18" s="681"/>
      <c r="Q18" s="682">
        <f t="shared" si="0"/>
        <v>0</v>
      </c>
    </row>
    <row r="19" spans="1:17" s="542" customFormat="1" ht="60" x14ac:dyDescent="0.45">
      <c r="A19" s="672" t="s">
        <v>922</v>
      </c>
      <c r="B19" s="674" t="s">
        <v>905</v>
      </c>
      <c r="C19" s="673" t="s">
        <v>312</v>
      </c>
      <c r="D19" s="683" t="s">
        <v>70</v>
      </c>
      <c r="E19" s="683" t="s">
        <v>803</v>
      </c>
      <c r="F19" s="688" t="s">
        <v>804</v>
      </c>
      <c r="G19" s="684" t="s">
        <v>805</v>
      </c>
      <c r="H19" s="685">
        <v>100000000</v>
      </c>
      <c r="I19" s="679" t="s">
        <v>1168</v>
      </c>
      <c r="J19" s="680"/>
      <c r="K19" s="681"/>
      <c r="L19" s="681"/>
      <c r="M19" s="681"/>
      <c r="N19" s="681">
        <f t="shared" si="1"/>
        <v>100000000</v>
      </c>
      <c r="O19" s="681"/>
      <c r="Q19" s="682">
        <f t="shared" si="0"/>
        <v>0</v>
      </c>
    </row>
    <row r="20" spans="1:17" s="542" customFormat="1" ht="60" x14ac:dyDescent="0.4">
      <c r="A20" s="672" t="s">
        <v>923</v>
      </c>
      <c r="B20" s="674" t="s">
        <v>905</v>
      </c>
      <c r="C20" s="673" t="s">
        <v>312</v>
      </c>
      <c r="D20" s="683" t="s">
        <v>70</v>
      </c>
      <c r="E20" s="683" t="s">
        <v>806</v>
      </c>
      <c r="F20" s="689" t="s">
        <v>807</v>
      </c>
      <c r="G20" s="690" t="s">
        <v>681</v>
      </c>
      <c r="H20" s="685">
        <v>100000000</v>
      </c>
      <c r="I20" s="679" t="s">
        <v>1168</v>
      </c>
      <c r="J20" s="680"/>
      <c r="K20" s="681"/>
      <c r="L20" s="681"/>
      <c r="M20" s="681"/>
      <c r="N20" s="681">
        <f t="shared" si="1"/>
        <v>100000000</v>
      </c>
      <c r="O20" s="681"/>
      <c r="Q20" s="682">
        <f t="shared" si="0"/>
        <v>0</v>
      </c>
    </row>
    <row r="21" spans="1:17" s="542" customFormat="1" ht="30" x14ac:dyDescent="0.45">
      <c r="A21" s="672" t="s">
        <v>924</v>
      </c>
      <c r="B21" s="674" t="s">
        <v>905</v>
      </c>
      <c r="C21" s="673" t="s">
        <v>312</v>
      </c>
      <c r="D21" s="683" t="s">
        <v>798</v>
      </c>
      <c r="E21" s="683" t="s">
        <v>808</v>
      </c>
      <c r="F21" s="688" t="s">
        <v>809</v>
      </c>
      <c r="G21" s="684" t="s">
        <v>805</v>
      </c>
      <c r="H21" s="685">
        <v>100000000</v>
      </c>
      <c r="I21" s="686" t="s">
        <v>1167</v>
      </c>
      <c r="J21" s="687"/>
      <c r="K21" s="681"/>
      <c r="L21" s="681">
        <f>+H21</f>
        <v>100000000</v>
      </c>
      <c r="M21" s="681"/>
      <c r="N21" s="681"/>
      <c r="O21" s="681"/>
      <c r="Q21" s="682">
        <f t="shared" si="0"/>
        <v>0</v>
      </c>
    </row>
    <row r="22" spans="1:17" s="542" customFormat="1" ht="60" x14ac:dyDescent="0.45">
      <c r="A22" s="672" t="s">
        <v>925</v>
      </c>
      <c r="B22" s="674" t="s">
        <v>905</v>
      </c>
      <c r="C22" s="673" t="s">
        <v>312</v>
      </c>
      <c r="D22" s="683" t="s">
        <v>70</v>
      </c>
      <c r="E22" s="683" t="s">
        <v>810</v>
      </c>
      <c r="F22" s="688">
        <v>10</v>
      </c>
      <c r="G22" s="684" t="s">
        <v>802</v>
      </c>
      <c r="H22" s="685">
        <v>100000000</v>
      </c>
      <c r="I22" s="679" t="s">
        <v>1168</v>
      </c>
      <c r="J22" s="680"/>
      <c r="K22" s="681"/>
      <c r="L22" s="681"/>
      <c r="M22" s="681"/>
      <c r="N22" s="681">
        <f>+H22</f>
        <v>100000000</v>
      </c>
      <c r="O22" s="681"/>
      <c r="Q22" s="682">
        <f t="shared" si="0"/>
        <v>0</v>
      </c>
    </row>
    <row r="23" spans="1:17" s="542" customFormat="1" ht="60" x14ac:dyDescent="0.45">
      <c r="A23" s="672" t="s">
        <v>926</v>
      </c>
      <c r="B23" s="674" t="s">
        <v>905</v>
      </c>
      <c r="C23" s="673" t="s">
        <v>312</v>
      </c>
      <c r="D23" s="683" t="s">
        <v>70</v>
      </c>
      <c r="E23" s="683" t="s">
        <v>811</v>
      </c>
      <c r="F23" s="688">
        <v>10</v>
      </c>
      <c r="G23" s="684" t="s">
        <v>624</v>
      </c>
      <c r="H23" s="685">
        <v>100000000</v>
      </c>
      <c r="I23" s="679" t="s">
        <v>1168</v>
      </c>
      <c r="J23" s="680"/>
      <c r="K23" s="681"/>
      <c r="L23" s="681"/>
      <c r="M23" s="681"/>
      <c r="N23" s="681">
        <f>+H23</f>
        <v>100000000</v>
      </c>
      <c r="O23" s="681"/>
      <c r="Q23" s="682">
        <f t="shared" si="0"/>
        <v>0</v>
      </c>
    </row>
    <row r="24" spans="1:17" s="542" customFormat="1" ht="34.5" customHeight="1" x14ac:dyDescent="0.4">
      <c r="A24" s="672" t="s">
        <v>927</v>
      </c>
      <c r="B24" s="674" t="s">
        <v>905</v>
      </c>
      <c r="C24" s="673" t="s">
        <v>312</v>
      </c>
      <c r="D24" s="683" t="s">
        <v>817</v>
      </c>
      <c r="E24" s="683" t="s">
        <v>818</v>
      </c>
      <c r="F24" s="691">
        <v>500</v>
      </c>
      <c r="G24" s="691" t="s">
        <v>681</v>
      </c>
      <c r="H24" s="685">
        <v>150000000</v>
      </c>
      <c r="I24" s="686" t="s">
        <v>1167</v>
      </c>
      <c r="J24" s="687"/>
      <c r="K24" s="681"/>
      <c r="L24" s="681">
        <f>+H24</f>
        <v>150000000</v>
      </c>
      <c r="M24" s="681"/>
      <c r="N24" s="681"/>
      <c r="O24" s="681"/>
      <c r="Q24" s="682">
        <f t="shared" si="0"/>
        <v>0</v>
      </c>
    </row>
    <row r="25" spans="1:17" s="542" customFormat="1" x14ac:dyDescent="0.4">
      <c r="A25" s="672"/>
      <c r="B25" s="674"/>
      <c r="C25" s="673"/>
      <c r="D25" s="683"/>
      <c r="E25" s="683"/>
      <c r="F25" s="691"/>
      <c r="G25" s="691"/>
      <c r="H25" s="685"/>
      <c r="I25" s="579"/>
      <c r="J25" s="674"/>
      <c r="K25" s="681"/>
      <c r="L25" s="681"/>
      <c r="M25" s="681"/>
      <c r="N25" s="681"/>
      <c r="O25" s="681"/>
      <c r="Q25" s="682">
        <f t="shared" si="0"/>
        <v>0</v>
      </c>
    </row>
    <row r="26" spans="1:17" s="542" customFormat="1" ht="60" x14ac:dyDescent="0.45">
      <c r="A26" s="672" t="s">
        <v>949</v>
      </c>
      <c r="B26" s="674" t="s">
        <v>906</v>
      </c>
      <c r="C26" s="673" t="s">
        <v>312</v>
      </c>
      <c r="D26" s="683" t="s">
        <v>833</v>
      </c>
      <c r="E26" s="683" t="s">
        <v>834</v>
      </c>
      <c r="F26" s="688">
        <v>25</v>
      </c>
      <c r="G26" s="692" t="s">
        <v>624</v>
      </c>
      <c r="H26" s="693">
        <v>120000000</v>
      </c>
      <c r="I26" s="679" t="s">
        <v>1168</v>
      </c>
      <c r="J26" s="680"/>
      <c r="K26" s="681"/>
      <c r="L26" s="681"/>
      <c r="M26" s="681"/>
      <c r="N26" s="681">
        <f>+H26</f>
        <v>120000000</v>
      </c>
      <c r="O26" s="681"/>
      <c r="Q26" s="682">
        <f t="shared" si="0"/>
        <v>0</v>
      </c>
    </row>
    <row r="27" spans="1:17" s="542" customFormat="1" ht="45" customHeight="1" x14ac:dyDescent="0.45">
      <c r="A27" s="672" t="s">
        <v>950</v>
      </c>
      <c r="B27" s="674" t="s">
        <v>906</v>
      </c>
      <c r="C27" s="673" t="s">
        <v>312</v>
      </c>
      <c r="D27" s="683" t="s">
        <v>837</v>
      </c>
      <c r="E27" s="683" t="s">
        <v>838</v>
      </c>
      <c r="F27" s="692" t="s">
        <v>839</v>
      </c>
      <c r="G27" s="692" t="s">
        <v>681</v>
      </c>
      <c r="H27" s="693">
        <v>150000000</v>
      </c>
      <c r="I27" s="679" t="s">
        <v>1166</v>
      </c>
      <c r="J27" s="680"/>
      <c r="K27" s="681"/>
      <c r="L27" s="681"/>
      <c r="M27" s="681">
        <f>+H27</f>
        <v>150000000</v>
      </c>
      <c r="N27" s="681"/>
      <c r="O27" s="681"/>
      <c r="Q27" s="682">
        <f t="shared" si="0"/>
        <v>0</v>
      </c>
    </row>
    <row r="28" spans="1:17" s="542" customFormat="1" ht="60" x14ac:dyDescent="0.45">
      <c r="A28" s="672" t="s">
        <v>951</v>
      </c>
      <c r="B28" s="674" t="s">
        <v>906</v>
      </c>
      <c r="C28" s="673" t="s">
        <v>312</v>
      </c>
      <c r="D28" s="683" t="s">
        <v>833</v>
      </c>
      <c r="E28" s="683" t="s">
        <v>843</v>
      </c>
      <c r="F28" s="688">
        <v>30</v>
      </c>
      <c r="G28" s="692" t="s">
        <v>802</v>
      </c>
      <c r="H28" s="693">
        <v>150000000</v>
      </c>
      <c r="I28" s="679" t="s">
        <v>1168</v>
      </c>
      <c r="J28" s="680"/>
      <c r="K28" s="681"/>
      <c r="L28" s="681"/>
      <c r="M28" s="681"/>
      <c r="N28" s="681">
        <f>+H28</f>
        <v>150000000</v>
      </c>
      <c r="O28" s="681"/>
      <c r="Q28" s="682">
        <f t="shared" si="0"/>
        <v>0</v>
      </c>
    </row>
    <row r="29" spans="1:17" s="542" customFormat="1" x14ac:dyDescent="0.45">
      <c r="A29" s="672"/>
      <c r="B29" s="674"/>
      <c r="C29" s="673"/>
      <c r="D29" s="683"/>
      <c r="E29" s="683"/>
      <c r="F29" s="688"/>
      <c r="G29" s="692"/>
      <c r="H29" s="693"/>
      <c r="I29" s="579"/>
      <c r="J29" s="674"/>
      <c r="K29" s="681"/>
      <c r="L29" s="681"/>
      <c r="M29" s="681"/>
      <c r="N29" s="681"/>
      <c r="O29" s="681"/>
      <c r="Q29" s="682">
        <f t="shared" si="0"/>
        <v>0</v>
      </c>
    </row>
    <row r="30" spans="1:17" s="542" customFormat="1" ht="34.5" customHeight="1" x14ac:dyDescent="0.45">
      <c r="A30" s="672" t="s">
        <v>952</v>
      </c>
      <c r="B30" s="674" t="s">
        <v>920</v>
      </c>
      <c r="C30" s="673" t="s">
        <v>312</v>
      </c>
      <c r="D30" s="694" t="s">
        <v>22</v>
      </c>
      <c r="E30" s="687" t="s">
        <v>23</v>
      </c>
      <c r="F30" s="695">
        <v>100</v>
      </c>
      <c r="G30" s="695" t="s">
        <v>24</v>
      </c>
      <c r="H30" s="685">
        <v>50000000</v>
      </c>
      <c r="I30" s="686" t="s">
        <v>1167</v>
      </c>
      <c r="J30" s="687"/>
      <c r="K30" s="681"/>
      <c r="L30" s="681">
        <f>+H30</f>
        <v>50000000</v>
      </c>
      <c r="M30" s="681"/>
      <c r="N30" s="681"/>
      <c r="O30" s="681"/>
      <c r="Q30" s="682">
        <f t="shared" si="0"/>
        <v>0</v>
      </c>
    </row>
    <row r="31" spans="1:17" s="542" customFormat="1" ht="45.75" customHeight="1" x14ac:dyDescent="0.45">
      <c r="A31" s="672" t="s">
        <v>953</v>
      </c>
      <c r="B31" s="674" t="s">
        <v>920</v>
      </c>
      <c r="C31" s="673" t="s">
        <v>312</v>
      </c>
      <c r="D31" s="694" t="s">
        <v>26</v>
      </c>
      <c r="E31" s="687" t="s">
        <v>27</v>
      </c>
      <c r="F31" s="695">
        <v>200</v>
      </c>
      <c r="G31" s="695" t="s">
        <v>24</v>
      </c>
      <c r="H31" s="685">
        <v>200000000</v>
      </c>
      <c r="I31" s="679" t="s">
        <v>1166</v>
      </c>
      <c r="J31" s="680"/>
      <c r="K31" s="681"/>
      <c r="L31" s="681"/>
      <c r="M31" s="681">
        <f>+H31</f>
        <v>200000000</v>
      </c>
      <c r="N31" s="681"/>
      <c r="O31" s="681"/>
      <c r="Q31" s="682">
        <f t="shared" si="0"/>
        <v>0</v>
      </c>
    </row>
    <row r="32" spans="1:17" s="542" customFormat="1" ht="15" customHeight="1" x14ac:dyDescent="0.45">
      <c r="A32" s="672" t="s">
        <v>954</v>
      </c>
      <c r="B32" s="674" t="s">
        <v>920</v>
      </c>
      <c r="C32" s="673" t="s">
        <v>312</v>
      </c>
      <c r="D32" s="687" t="s">
        <v>47</v>
      </c>
      <c r="E32" s="687" t="s">
        <v>29</v>
      </c>
      <c r="F32" s="696">
        <v>10</v>
      </c>
      <c r="G32" s="696" t="s">
        <v>48</v>
      </c>
      <c r="H32" s="678">
        <v>120000000</v>
      </c>
      <c r="I32" s="679" t="s">
        <v>1168</v>
      </c>
      <c r="J32" s="680"/>
      <c r="K32" s="681"/>
      <c r="L32" s="681"/>
      <c r="M32" s="681"/>
      <c r="N32" s="681">
        <f>+H32</f>
        <v>120000000</v>
      </c>
      <c r="O32" s="681"/>
      <c r="Q32" s="682">
        <f t="shared" si="0"/>
        <v>0</v>
      </c>
    </row>
    <row r="33" spans="1:17" s="542" customFormat="1" x14ac:dyDescent="0.45">
      <c r="A33" s="672"/>
      <c r="B33" s="674"/>
      <c r="C33" s="673"/>
      <c r="D33" s="687"/>
      <c r="E33" s="697"/>
      <c r="F33" s="696"/>
      <c r="G33" s="698"/>
      <c r="H33" s="699"/>
      <c r="I33" s="579"/>
      <c r="J33" s="674"/>
      <c r="K33" s="681"/>
      <c r="L33" s="681"/>
      <c r="M33" s="681"/>
      <c r="N33" s="681"/>
      <c r="O33" s="681"/>
      <c r="Q33" s="682">
        <f t="shared" si="0"/>
        <v>0</v>
      </c>
    </row>
    <row r="34" spans="1:17" s="542" customFormat="1" ht="49.5" customHeight="1" x14ac:dyDescent="0.45">
      <c r="A34" s="672" t="s">
        <v>955</v>
      </c>
      <c r="B34" s="674" t="s">
        <v>75</v>
      </c>
      <c r="C34" s="673" t="s">
        <v>312</v>
      </c>
      <c r="D34" s="700" t="s">
        <v>57</v>
      </c>
      <c r="E34" s="701" t="s">
        <v>58</v>
      </c>
      <c r="F34" s="702">
        <v>4</v>
      </c>
      <c r="G34" s="701" t="s">
        <v>59</v>
      </c>
      <c r="H34" s="703">
        <v>80000000</v>
      </c>
      <c r="I34" s="679" t="s">
        <v>1166</v>
      </c>
      <c r="J34" s="680"/>
      <c r="K34" s="681"/>
      <c r="L34" s="681"/>
      <c r="M34" s="681">
        <f>+H34</f>
        <v>80000000</v>
      </c>
      <c r="N34" s="681"/>
      <c r="O34" s="681"/>
      <c r="Q34" s="682">
        <f t="shared" si="0"/>
        <v>0</v>
      </c>
    </row>
    <row r="35" spans="1:17" s="542" customFormat="1" ht="45" customHeight="1" x14ac:dyDescent="0.45">
      <c r="A35" s="672" t="s">
        <v>956</v>
      </c>
      <c r="B35" s="674" t="s">
        <v>75</v>
      </c>
      <c r="C35" s="673" t="s">
        <v>312</v>
      </c>
      <c r="D35" s="700" t="s">
        <v>57</v>
      </c>
      <c r="E35" s="701" t="s">
        <v>61</v>
      </c>
      <c r="F35" s="702">
        <v>2</v>
      </c>
      <c r="G35" s="701" t="s">
        <v>59</v>
      </c>
      <c r="H35" s="703">
        <v>40000000</v>
      </c>
      <c r="I35" s="679" t="s">
        <v>1166</v>
      </c>
      <c r="J35" s="680"/>
      <c r="K35" s="681"/>
      <c r="L35" s="681"/>
      <c r="M35" s="681">
        <f>+H35</f>
        <v>40000000</v>
      </c>
      <c r="N35" s="681"/>
      <c r="O35" s="681"/>
      <c r="Q35" s="682">
        <f t="shared" si="0"/>
        <v>0</v>
      </c>
    </row>
    <row r="36" spans="1:17" s="542" customFormat="1" ht="51" customHeight="1" x14ac:dyDescent="0.45">
      <c r="A36" s="672" t="s">
        <v>957</v>
      </c>
      <c r="B36" s="674" t="s">
        <v>75</v>
      </c>
      <c r="C36" s="673" t="s">
        <v>312</v>
      </c>
      <c r="D36" s="700" t="s">
        <v>57</v>
      </c>
      <c r="E36" s="701" t="s">
        <v>62</v>
      </c>
      <c r="F36" s="702">
        <v>2</v>
      </c>
      <c r="G36" s="701" t="s">
        <v>59</v>
      </c>
      <c r="H36" s="703">
        <v>40000000</v>
      </c>
      <c r="I36" s="679" t="s">
        <v>1166</v>
      </c>
      <c r="J36" s="680"/>
      <c r="K36" s="681"/>
      <c r="L36" s="681"/>
      <c r="M36" s="681">
        <f>+H36</f>
        <v>40000000</v>
      </c>
      <c r="N36" s="681"/>
      <c r="O36" s="681"/>
      <c r="Q36" s="682">
        <f t="shared" ref="Q36:Q67" si="2">+H36-O36-K36-L36-M36-N36</f>
        <v>0</v>
      </c>
    </row>
    <row r="37" spans="1:17" s="542" customFormat="1" ht="45" x14ac:dyDescent="0.45">
      <c r="A37" s="672" t="s">
        <v>958</v>
      </c>
      <c r="B37" s="674" t="s">
        <v>75</v>
      </c>
      <c r="C37" s="673" t="s">
        <v>312</v>
      </c>
      <c r="D37" s="700" t="s">
        <v>66</v>
      </c>
      <c r="E37" s="700" t="s">
        <v>67</v>
      </c>
      <c r="F37" s="702">
        <v>100</v>
      </c>
      <c r="G37" s="704" t="s">
        <v>24</v>
      </c>
      <c r="H37" s="618">
        <v>200000000</v>
      </c>
      <c r="I37" s="679" t="s">
        <v>1169</v>
      </c>
      <c r="J37" s="680"/>
      <c r="K37" s="681"/>
      <c r="L37" s="681"/>
      <c r="M37" s="681"/>
      <c r="N37" s="681"/>
      <c r="O37" s="681">
        <f>+H37</f>
        <v>200000000</v>
      </c>
      <c r="Q37" s="682">
        <f t="shared" si="2"/>
        <v>0</v>
      </c>
    </row>
    <row r="38" spans="1:17" s="542" customFormat="1" ht="33.75" customHeight="1" x14ac:dyDescent="0.45">
      <c r="A38" s="672" t="s">
        <v>959</v>
      </c>
      <c r="B38" s="674" t="s">
        <v>75</v>
      </c>
      <c r="C38" s="673" t="s">
        <v>312</v>
      </c>
      <c r="D38" s="700" t="s">
        <v>68</v>
      </c>
      <c r="E38" s="700" t="s">
        <v>65</v>
      </c>
      <c r="F38" s="702">
        <v>500</v>
      </c>
      <c r="G38" s="704" t="s">
        <v>24</v>
      </c>
      <c r="H38" s="618">
        <v>200000000</v>
      </c>
      <c r="I38" s="686" t="s">
        <v>1167</v>
      </c>
      <c r="J38" s="687"/>
      <c r="K38" s="681"/>
      <c r="L38" s="681">
        <f>+H38</f>
        <v>200000000</v>
      </c>
      <c r="M38" s="681"/>
      <c r="N38" s="681"/>
      <c r="O38" s="681"/>
      <c r="Q38" s="682">
        <f t="shared" si="2"/>
        <v>0</v>
      </c>
    </row>
    <row r="39" spans="1:17" s="542" customFormat="1" ht="32.25" customHeight="1" x14ac:dyDescent="0.45">
      <c r="A39" s="672" t="s">
        <v>960</v>
      </c>
      <c r="B39" s="674" t="s">
        <v>75</v>
      </c>
      <c r="C39" s="673" t="s">
        <v>312</v>
      </c>
      <c r="D39" s="700" t="s">
        <v>68</v>
      </c>
      <c r="E39" s="700" t="s">
        <v>69</v>
      </c>
      <c r="F39" s="702">
        <v>250</v>
      </c>
      <c r="G39" s="704" t="s">
        <v>24</v>
      </c>
      <c r="H39" s="618">
        <v>100000000</v>
      </c>
      <c r="I39" s="686" t="s">
        <v>1167</v>
      </c>
      <c r="J39" s="687"/>
      <c r="K39" s="681"/>
      <c r="L39" s="681">
        <f>+H39</f>
        <v>100000000</v>
      </c>
      <c r="M39" s="681"/>
      <c r="N39" s="681"/>
      <c r="O39" s="681"/>
      <c r="Q39" s="682">
        <f t="shared" si="2"/>
        <v>0</v>
      </c>
    </row>
    <row r="40" spans="1:17" s="542" customFormat="1" ht="60" x14ac:dyDescent="0.45">
      <c r="A40" s="672" t="s">
        <v>961</v>
      </c>
      <c r="B40" s="674" t="s">
        <v>75</v>
      </c>
      <c r="C40" s="673" t="s">
        <v>312</v>
      </c>
      <c r="D40" s="701" t="s">
        <v>70</v>
      </c>
      <c r="E40" s="700" t="s">
        <v>65</v>
      </c>
      <c r="F40" s="702">
        <v>1</v>
      </c>
      <c r="G40" s="705" t="s">
        <v>35</v>
      </c>
      <c r="H40" s="618">
        <v>180000000</v>
      </c>
      <c r="I40" s="679" t="s">
        <v>1168</v>
      </c>
      <c r="J40" s="680"/>
      <c r="K40" s="681"/>
      <c r="L40" s="681"/>
      <c r="M40" s="681"/>
      <c r="N40" s="681">
        <f>+H40</f>
        <v>180000000</v>
      </c>
      <c r="O40" s="681"/>
      <c r="Q40" s="682">
        <f t="shared" si="2"/>
        <v>0</v>
      </c>
    </row>
    <row r="41" spans="1:17" s="542" customFormat="1" ht="60" x14ac:dyDescent="0.45">
      <c r="A41" s="672" t="s">
        <v>962</v>
      </c>
      <c r="B41" s="674" t="s">
        <v>75</v>
      </c>
      <c r="C41" s="673" t="s">
        <v>312</v>
      </c>
      <c r="D41" s="701" t="s">
        <v>70</v>
      </c>
      <c r="E41" s="700" t="s">
        <v>69</v>
      </c>
      <c r="F41" s="702">
        <v>1</v>
      </c>
      <c r="G41" s="706"/>
      <c r="H41" s="618">
        <v>175000000</v>
      </c>
      <c r="I41" s="679" t="s">
        <v>1168</v>
      </c>
      <c r="J41" s="680"/>
      <c r="K41" s="681"/>
      <c r="L41" s="681"/>
      <c r="M41" s="681"/>
      <c r="N41" s="681">
        <f>+H41</f>
        <v>175000000</v>
      </c>
      <c r="O41" s="681"/>
      <c r="Q41" s="682">
        <f t="shared" si="2"/>
        <v>0</v>
      </c>
    </row>
    <row r="42" spans="1:17" s="542" customFormat="1" ht="60" x14ac:dyDescent="0.45">
      <c r="A42" s="672" t="s">
        <v>963</v>
      </c>
      <c r="B42" s="674" t="s">
        <v>75</v>
      </c>
      <c r="C42" s="673" t="s">
        <v>312</v>
      </c>
      <c r="D42" s="701" t="s">
        <v>70</v>
      </c>
      <c r="E42" s="700" t="s">
        <v>71</v>
      </c>
      <c r="F42" s="702">
        <v>1</v>
      </c>
      <c r="G42" s="706"/>
      <c r="H42" s="618">
        <v>175000000</v>
      </c>
      <c r="I42" s="679" t="s">
        <v>1168</v>
      </c>
      <c r="J42" s="680"/>
      <c r="K42" s="681"/>
      <c r="L42" s="681"/>
      <c r="M42" s="681"/>
      <c r="N42" s="681">
        <f>+H42</f>
        <v>175000000</v>
      </c>
      <c r="O42" s="681"/>
      <c r="Q42" s="682">
        <f t="shared" si="2"/>
        <v>0</v>
      </c>
    </row>
    <row r="43" spans="1:17" s="542" customFormat="1" ht="60" x14ac:dyDescent="0.45">
      <c r="A43" s="672" t="s">
        <v>964</v>
      </c>
      <c r="B43" s="674" t="s">
        <v>75</v>
      </c>
      <c r="C43" s="673" t="s">
        <v>312</v>
      </c>
      <c r="D43" s="701" t="s">
        <v>70</v>
      </c>
      <c r="E43" s="700" t="s">
        <v>67</v>
      </c>
      <c r="F43" s="702">
        <v>1</v>
      </c>
      <c r="G43" s="707"/>
      <c r="H43" s="618">
        <v>150000000</v>
      </c>
      <c r="I43" s="679" t="s">
        <v>1168</v>
      </c>
      <c r="J43" s="680"/>
      <c r="K43" s="681"/>
      <c r="L43" s="681"/>
      <c r="M43" s="681"/>
      <c r="N43" s="681">
        <f>+H43</f>
        <v>150000000</v>
      </c>
      <c r="O43" s="681"/>
      <c r="Q43" s="682">
        <f t="shared" si="2"/>
        <v>0</v>
      </c>
    </row>
    <row r="44" spans="1:17" s="542" customFormat="1" x14ac:dyDescent="0.45">
      <c r="A44" s="672"/>
      <c r="B44" s="674"/>
      <c r="C44" s="673"/>
      <c r="D44" s="701"/>
      <c r="E44" s="700"/>
      <c r="F44" s="702"/>
      <c r="G44" s="707"/>
      <c r="H44" s="618"/>
      <c r="I44" s="579"/>
      <c r="J44" s="674"/>
      <c r="K44" s="681"/>
      <c r="L44" s="681"/>
      <c r="M44" s="681"/>
      <c r="N44" s="681"/>
      <c r="O44" s="681"/>
      <c r="Q44" s="682">
        <f t="shared" si="2"/>
        <v>0</v>
      </c>
    </row>
    <row r="45" spans="1:17" s="542" customFormat="1" ht="33" customHeight="1" x14ac:dyDescent="0.45">
      <c r="A45" s="672" t="s">
        <v>965</v>
      </c>
      <c r="B45" s="674" t="s">
        <v>95</v>
      </c>
      <c r="C45" s="708" t="s">
        <v>312</v>
      </c>
      <c r="D45" s="694" t="s">
        <v>81</v>
      </c>
      <c r="E45" s="694" t="s">
        <v>82</v>
      </c>
      <c r="F45" s="695">
        <v>250</v>
      </c>
      <c r="G45" s="695" t="s">
        <v>78</v>
      </c>
      <c r="H45" s="685">
        <v>180000000</v>
      </c>
      <c r="I45" s="686" t="s">
        <v>1167</v>
      </c>
      <c r="J45" s="687"/>
      <c r="K45" s="681"/>
      <c r="L45" s="681">
        <f>+H45</f>
        <v>180000000</v>
      </c>
      <c r="M45" s="681"/>
      <c r="N45" s="681"/>
      <c r="O45" s="681"/>
      <c r="Q45" s="682">
        <f t="shared" si="2"/>
        <v>0</v>
      </c>
    </row>
    <row r="46" spans="1:17" s="542" customFormat="1" x14ac:dyDescent="0.45">
      <c r="A46" s="672"/>
      <c r="B46" s="674"/>
      <c r="C46" s="708"/>
      <c r="D46" s="694"/>
      <c r="E46" s="694"/>
      <c r="F46" s="695"/>
      <c r="G46" s="695"/>
      <c r="H46" s="685"/>
      <c r="I46" s="579"/>
      <c r="J46" s="674"/>
      <c r="K46" s="681"/>
      <c r="L46" s="681"/>
      <c r="M46" s="681"/>
      <c r="N46" s="681"/>
      <c r="O46" s="681"/>
      <c r="Q46" s="682">
        <f t="shared" si="2"/>
        <v>0</v>
      </c>
    </row>
    <row r="47" spans="1:17" s="542" customFormat="1" ht="30" x14ac:dyDescent="0.45">
      <c r="A47" s="672" t="s">
        <v>966</v>
      </c>
      <c r="B47" s="674" t="s">
        <v>137</v>
      </c>
      <c r="C47" s="673" t="s">
        <v>312</v>
      </c>
      <c r="D47" s="687" t="s">
        <v>22</v>
      </c>
      <c r="E47" s="687" t="s">
        <v>97</v>
      </c>
      <c r="F47" s="696">
        <v>250</v>
      </c>
      <c r="G47" s="696" t="s">
        <v>98</v>
      </c>
      <c r="H47" s="678">
        <v>100000000</v>
      </c>
      <c r="I47" s="686" t="s">
        <v>1167</v>
      </c>
      <c r="J47" s="687"/>
      <c r="K47" s="681"/>
      <c r="L47" s="681">
        <f>+H47</f>
        <v>100000000</v>
      </c>
      <c r="M47" s="681"/>
      <c r="N47" s="681"/>
      <c r="O47" s="681"/>
      <c r="Q47" s="682">
        <f t="shared" si="2"/>
        <v>0</v>
      </c>
    </row>
    <row r="48" spans="1:17" s="542" customFormat="1" ht="32.25" customHeight="1" x14ac:dyDescent="0.45">
      <c r="A48" s="672" t="s">
        <v>967</v>
      </c>
      <c r="B48" s="674" t="s">
        <v>137</v>
      </c>
      <c r="C48" s="673" t="s">
        <v>312</v>
      </c>
      <c r="D48" s="687" t="s">
        <v>22</v>
      </c>
      <c r="E48" s="687" t="s">
        <v>1170</v>
      </c>
      <c r="F48" s="696">
        <v>150</v>
      </c>
      <c r="G48" s="696" t="s">
        <v>98</v>
      </c>
      <c r="H48" s="678">
        <v>78000000</v>
      </c>
      <c r="I48" s="679" t="s">
        <v>1171</v>
      </c>
      <c r="J48" s="680"/>
      <c r="K48" s="681">
        <f>+H48</f>
        <v>78000000</v>
      </c>
      <c r="L48" s="681"/>
      <c r="M48" s="681"/>
      <c r="N48" s="681"/>
      <c r="O48" s="681"/>
      <c r="P48" s="542" t="s">
        <v>1172</v>
      </c>
      <c r="Q48" s="682">
        <f t="shared" si="2"/>
        <v>0</v>
      </c>
    </row>
    <row r="49" spans="1:17" s="542" customFormat="1" ht="36" customHeight="1" x14ac:dyDescent="0.45">
      <c r="A49" s="672" t="s">
        <v>968</v>
      </c>
      <c r="B49" s="674" t="s">
        <v>137</v>
      </c>
      <c r="C49" s="673" t="s">
        <v>312</v>
      </c>
      <c r="D49" s="687" t="s">
        <v>100</v>
      </c>
      <c r="E49" s="687" t="s">
        <v>101</v>
      </c>
      <c r="F49" s="696">
        <v>250</v>
      </c>
      <c r="G49" s="696" t="s">
        <v>98</v>
      </c>
      <c r="H49" s="678">
        <v>180000000</v>
      </c>
      <c r="I49" s="679" t="s">
        <v>1171</v>
      </c>
      <c r="J49" s="680"/>
      <c r="K49" s="681">
        <f>+H49</f>
        <v>180000000</v>
      </c>
      <c r="L49" s="681"/>
      <c r="M49" s="681"/>
      <c r="N49" s="681"/>
      <c r="O49" s="681"/>
      <c r="Q49" s="682">
        <f t="shared" si="2"/>
        <v>0</v>
      </c>
    </row>
    <row r="50" spans="1:17" s="542" customFormat="1" ht="51" customHeight="1" x14ac:dyDescent="0.45">
      <c r="A50" s="672" t="s">
        <v>969</v>
      </c>
      <c r="B50" s="674" t="s">
        <v>137</v>
      </c>
      <c r="C50" s="673" t="s">
        <v>312</v>
      </c>
      <c r="D50" s="687" t="s">
        <v>106</v>
      </c>
      <c r="E50" s="687" t="s">
        <v>107</v>
      </c>
      <c r="F50" s="696">
        <v>1</v>
      </c>
      <c r="G50" s="696" t="s">
        <v>35</v>
      </c>
      <c r="H50" s="678">
        <v>20000000</v>
      </c>
      <c r="I50" s="679" t="s">
        <v>1166</v>
      </c>
      <c r="J50" s="680"/>
      <c r="K50" s="681"/>
      <c r="L50" s="681"/>
      <c r="M50" s="681">
        <f>+H50</f>
        <v>20000000</v>
      </c>
      <c r="N50" s="681"/>
      <c r="O50" s="681"/>
      <c r="Q50" s="682">
        <f t="shared" si="2"/>
        <v>0</v>
      </c>
    </row>
    <row r="51" spans="1:17" s="542" customFormat="1" ht="47.25" customHeight="1" x14ac:dyDescent="0.45">
      <c r="A51" s="672" t="s">
        <v>970</v>
      </c>
      <c r="B51" s="674" t="s">
        <v>137</v>
      </c>
      <c r="C51" s="673" t="s">
        <v>312</v>
      </c>
      <c r="D51" s="687" t="s">
        <v>106</v>
      </c>
      <c r="E51" s="687" t="s">
        <v>108</v>
      </c>
      <c r="F51" s="696">
        <v>1</v>
      </c>
      <c r="G51" s="696" t="s">
        <v>35</v>
      </c>
      <c r="H51" s="678">
        <v>20000000</v>
      </c>
      <c r="I51" s="679" t="s">
        <v>1166</v>
      </c>
      <c r="J51" s="680"/>
      <c r="K51" s="681"/>
      <c r="L51" s="681"/>
      <c r="M51" s="681">
        <f>+H51</f>
        <v>20000000</v>
      </c>
      <c r="N51" s="681"/>
      <c r="O51" s="681"/>
      <c r="Q51" s="682">
        <f t="shared" si="2"/>
        <v>0</v>
      </c>
    </row>
    <row r="52" spans="1:17" s="542" customFormat="1" ht="60" x14ac:dyDescent="0.45">
      <c r="A52" s="672" t="s">
        <v>971</v>
      </c>
      <c r="B52" s="674" t="s">
        <v>137</v>
      </c>
      <c r="C52" s="673" t="s">
        <v>312</v>
      </c>
      <c r="D52" s="687" t="s">
        <v>112</v>
      </c>
      <c r="E52" s="687" t="s">
        <v>113</v>
      </c>
      <c r="F52" s="696">
        <v>3</v>
      </c>
      <c r="G52" s="696" t="s">
        <v>48</v>
      </c>
      <c r="H52" s="678">
        <v>39000000</v>
      </c>
      <c r="I52" s="679" t="s">
        <v>1168</v>
      </c>
      <c r="J52" s="680"/>
      <c r="K52" s="681"/>
      <c r="L52" s="681"/>
      <c r="M52" s="681"/>
      <c r="N52" s="681">
        <f t="shared" ref="N52:N58" si="3">+H52</f>
        <v>39000000</v>
      </c>
      <c r="O52" s="681"/>
      <c r="Q52" s="682">
        <f t="shared" si="2"/>
        <v>0</v>
      </c>
    </row>
    <row r="53" spans="1:17" s="542" customFormat="1" ht="60" x14ac:dyDescent="0.45">
      <c r="A53" s="672" t="s">
        <v>972</v>
      </c>
      <c r="B53" s="674" t="s">
        <v>137</v>
      </c>
      <c r="C53" s="673" t="s">
        <v>312</v>
      </c>
      <c r="D53" s="687" t="s">
        <v>70</v>
      </c>
      <c r="E53" s="687" t="s">
        <v>114</v>
      </c>
      <c r="F53" s="696">
        <v>3</v>
      </c>
      <c r="G53" s="696" t="s">
        <v>48</v>
      </c>
      <c r="H53" s="678">
        <v>39000000</v>
      </c>
      <c r="I53" s="679" t="s">
        <v>1168</v>
      </c>
      <c r="J53" s="680"/>
      <c r="K53" s="681"/>
      <c r="L53" s="681"/>
      <c r="M53" s="681"/>
      <c r="N53" s="681">
        <f t="shared" si="3"/>
        <v>39000000</v>
      </c>
      <c r="O53" s="681"/>
      <c r="Q53" s="682">
        <f t="shared" si="2"/>
        <v>0</v>
      </c>
    </row>
    <row r="54" spans="1:17" s="542" customFormat="1" ht="60" x14ac:dyDescent="0.45">
      <c r="A54" s="672" t="s">
        <v>973</v>
      </c>
      <c r="B54" s="674" t="s">
        <v>137</v>
      </c>
      <c r="C54" s="673" t="s">
        <v>312</v>
      </c>
      <c r="D54" s="687" t="s">
        <v>70</v>
      </c>
      <c r="E54" s="687" t="s">
        <v>116</v>
      </c>
      <c r="F54" s="696">
        <v>5</v>
      </c>
      <c r="G54" s="696" t="s">
        <v>48</v>
      </c>
      <c r="H54" s="678">
        <v>65000000</v>
      </c>
      <c r="I54" s="679" t="s">
        <v>1168</v>
      </c>
      <c r="J54" s="680"/>
      <c r="K54" s="681"/>
      <c r="L54" s="681"/>
      <c r="M54" s="681"/>
      <c r="N54" s="681">
        <f t="shared" si="3"/>
        <v>65000000</v>
      </c>
      <c r="O54" s="681"/>
      <c r="Q54" s="682">
        <f t="shared" si="2"/>
        <v>0</v>
      </c>
    </row>
    <row r="55" spans="1:17" s="542" customFormat="1" ht="60" x14ac:dyDescent="0.45">
      <c r="A55" s="672" t="s">
        <v>974</v>
      </c>
      <c r="B55" s="674" t="s">
        <v>137</v>
      </c>
      <c r="C55" s="673" t="s">
        <v>312</v>
      </c>
      <c r="D55" s="687" t="s">
        <v>70</v>
      </c>
      <c r="E55" s="687" t="s">
        <v>118</v>
      </c>
      <c r="F55" s="696">
        <v>5</v>
      </c>
      <c r="G55" s="696" t="s">
        <v>119</v>
      </c>
      <c r="H55" s="678">
        <v>65000000</v>
      </c>
      <c r="I55" s="679" t="s">
        <v>1168</v>
      </c>
      <c r="J55" s="680"/>
      <c r="K55" s="681"/>
      <c r="L55" s="681"/>
      <c r="M55" s="681"/>
      <c r="N55" s="681">
        <f t="shared" si="3"/>
        <v>65000000</v>
      </c>
      <c r="O55" s="681"/>
      <c r="Q55" s="682">
        <f t="shared" si="2"/>
        <v>0</v>
      </c>
    </row>
    <row r="56" spans="1:17" s="542" customFormat="1" ht="60" x14ac:dyDescent="0.45">
      <c r="A56" s="672" t="s">
        <v>975</v>
      </c>
      <c r="B56" s="674" t="s">
        <v>137</v>
      </c>
      <c r="C56" s="673" t="s">
        <v>312</v>
      </c>
      <c r="D56" s="687" t="s">
        <v>70</v>
      </c>
      <c r="E56" s="687" t="s">
        <v>121</v>
      </c>
      <c r="F56" s="696">
        <v>6</v>
      </c>
      <c r="G56" s="696" t="s">
        <v>48</v>
      </c>
      <c r="H56" s="678">
        <v>78000000</v>
      </c>
      <c r="I56" s="679" t="s">
        <v>1168</v>
      </c>
      <c r="J56" s="680"/>
      <c r="K56" s="681"/>
      <c r="L56" s="681"/>
      <c r="M56" s="681"/>
      <c r="N56" s="681">
        <f t="shared" si="3"/>
        <v>78000000</v>
      </c>
      <c r="O56" s="681"/>
      <c r="Q56" s="682">
        <f t="shared" si="2"/>
        <v>0</v>
      </c>
    </row>
    <row r="57" spans="1:17" s="542" customFormat="1" ht="60" x14ac:dyDescent="0.45">
      <c r="A57" s="672" t="s">
        <v>976</v>
      </c>
      <c r="B57" s="674" t="s">
        <v>137</v>
      </c>
      <c r="C57" s="673" t="s">
        <v>312</v>
      </c>
      <c r="D57" s="687" t="s">
        <v>70</v>
      </c>
      <c r="E57" s="687" t="s">
        <v>123</v>
      </c>
      <c r="F57" s="696">
        <v>2</v>
      </c>
      <c r="G57" s="696" t="s">
        <v>48</v>
      </c>
      <c r="H57" s="678">
        <v>26000000</v>
      </c>
      <c r="I57" s="679" t="s">
        <v>1168</v>
      </c>
      <c r="J57" s="680"/>
      <c r="K57" s="681"/>
      <c r="L57" s="681"/>
      <c r="M57" s="681"/>
      <c r="N57" s="681">
        <f t="shared" si="3"/>
        <v>26000000</v>
      </c>
      <c r="O57" s="681"/>
      <c r="Q57" s="682">
        <f t="shared" si="2"/>
        <v>0</v>
      </c>
    </row>
    <row r="58" spans="1:17" s="542" customFormat="1" ht="60" x14ac:dyDescent="0.45">
      <c r="A58" s="672" t="s">
        <v>977</v>
      </c>
      <c r="B58" s="674" t="s">
        <v>137</v>
      </c>
      <c r="C58" s="673" t="s">
        <v>312</v>
      </c>
      <c r="D58" s="687" t="s">
        <v>70</v>
      </c>
      <c r="E58" s="687" t="s">
        <v>125</v>
      </c>
      <c r="F58" s="696">
        <v>1</v>
      </c>
      <c r="G58" s="696" t="s">
        <v>48</v>
      </c>
      <c r="H58" s="678">
        <v>13000000</v>
      </c>
      <c r="I58" s="679" t="s">
        <v>1168</v>
      </c>
      <c r="J58" s="680"/>
      <c r="K58" s="681"/>
      <c r="L58" s="681"/>
      <c r="M58" s="681"/>
      <c r="N58" s="681">
        <f t="shared" si="3"/>
        <v>13000000</v>
      </c>
      <c r="O58" s="681"/>
      <c r="Q58" s="682">
        <f t="shared" si="2"/>
        <v>0</v>
      </c>
    </row>
    <row r="59" spans="1:17" s="542" customFormat="1" ht="30" x14ac:dyDescent="0.45">
      <c r="A59" s="672" t="s">
        <v>978</v>
      </c>
      <c r="B59" s="674" t="s">
        <v>137</v>
      </c>
      <c r="C59" s="673" t="s">
        <v>312</v>
      </c>
      <c r="D59" s="687" t="s">
        <v>131</v>
      </c>
      <c r="E59" s="687" t="s">
        <v>132</v>
      </c>
      <c r="F59" s="696">
        <v>130</v>
      </c>
      <c r="G59" s="696" t="s">
        <v>98</v>
      </c>
      <c r="H59" s="678">
        <v>80000000</v>
      </c>
      <c r="I59" s="686" t="s">
        <v>1167</v>
      </c>
      <c r="J59" s="687"/>
      <c r="K59" s="681"/>
      <c r="L59" s="681">
        <f>+H59</f>
        <v>80000000</v>
      </c>
      <c r="M59" s="681"/>
      <c r="N59" s="681"/>
      <c r="O59" s="681"/>
      <c r="Q59" s="682">
        <f t="shared" si="2"/>
        <v>0</v>
      </c>
    </row>
    <row r="60" spans="1:17" s="542" customFormat="1" ht="54" customHeight="1" x14ac:dyDescent="0.45">
      <c r="A60" s="672" t="s">
        <v>979</v>
      </c>
      <c r="B60" s="674" t="s">
        <v>137</v>
      </c>
      <c r="C60" s="673" t="s">
        <v>312</v>
      </c>
      <c r="D60" s="687" t="s">
        <v>106</v>
      </c>
      <c r="E60" s="687" t="s">
        <v>134</v>
      </c>
      <c r="F60" s="696">
        <v>1</v>
      </c>
      <c r="G60" s="696" t="s">
        <v>35</v>
      </c>
      <c r="H60" s="678">
        <v>20000000</v>
      </c>
      <c r="I60" s="679" t="s">
        <v>1166</v>
      </c>
      <c r="J60" s="680"/>
      <c r="K60" s="681"/>
      <c r="L60" s="681"/>
      <c r="M60" s="681">
        <f>+H60</f>
        <v>20000000</v>
      </c>
      <c r="N60" s="681"/>
      <c r="O60" s="681"/>
      <c r="Q60" s="682">
        <f t="shared" si="2"/>
        <v>0</v>
      </c>
    </row>
    <row r="61" spans="1:17" s="542" customFormat="1" ht="45" customHeight="1" x14ac:dyDescent="0.45">
      <c r="A61" s="672" t="s">
        <v>980</v>
      </c>
      <c r="B61" s="674" t="s">
        <v>137</v>
      </c>
      <c r="C61" s="673" t="s">
        <v>312</v>
      </c>
      <c r="D61" s="687" t="s">
        <v>106</v>
      </c>
      <c r="E61" s="687" t="s">
        <v>136</v>
      </c>
      <c r="F61" s="696">
        <v>1</v>
      </c>
      <c r="G61" s="696" t="s">
        <v>35</v>
      </c>
      <c r="H61" s="678">
        <v>20000000</v>
      </c>
      <c r="I61" s="679" t="s">
        <v>1166</v>
      </c>
      <c r="J61" s="680"/>
      <c r="K61" s="681"/>
      <c r="L61" s="681"/>
      <c r="M61" s="681">
        <f>+H61</f>
        <v>20000000</v>
      </c>
      <c r="N61" s="681"/>
      <c r="O61" s="681"/>
      <c r="Q61" s="682">
        <f t="shared" si="2"/>
        <v>0</v>
      </c>
    </row>
    <row r="62" spans="1:17" s="542" customFormat="1" x14ac:dyDescent="0.45">
      <c r="A62" s="672"/>
      <c r="B62" s="674"/>
      <c r="C62" s="673"/>
      <c r="D62" s="687"/>
      <c r="E62" s="687"/>
      <c r="F62" s="696"/>
      <c r="G62" s="696"/>
      <c r="H62" s="678"/>
      <c r="I62" s="579"/>
      <c r="J62" s="674"/>
      <c r="K62" s="681"/>
      <c r="L62" s="681"/>
      <c r="M62" s="681"/>
      <c r="N62" s="681"/>
      <c r="O62" s="681"/>
      <c r="Q62" s="682">
        <f t="shared" si="2"/>
        <v>0</v>
      </c>
    </row>
    <row r="63" spans="1:17" s="542" customFormat="1" ht="30" x14ac:dyDescent="0.45">
      <c r="A63" s="672" t="s">
        <v>981</v>
      </c>
      <c r="B63" s="674" t="s">
        <v>155</v>
      </c>
      <c r="C63" s="673" t="s">
        <v>312</v>
      </c>
      <c r="D63" s="694" t="s">
        <v>68</v>
      </c>
      <c r="E63" s="694" t="s">
        <v>141</v>
      </c>
      <c r="F63" s="695">
        <v>500</v>
      </c>
      <c r="G63" s="695" t="s">
        <v>24</v>
      </c>
      <c r="H63" s="685">
        <v>200000000</v>
      </c>
      <c r="I63" s="686" t="s">
        <v>1167</v>
      </c>
      <c r="J63" s="687"/>
      <c r="K63" s="681"/>
      <c r="L63" s="681">
        <f>+H63</f>
        <v>200000000</v>
      </c>
      <c r="M63" s="681"/>
      <c r="N63" s="681"/>
      <c r="O63" s="681"/>
      <c r="Q63" s="682">
        <f t="shared" si="2"/>
        <v>0</v>
      </c>
    </row>
    <row r="64" spans="1:17" s="542" customFormat="1" ht="60" x14ac:dyDescent="0.45">
      <c r="A64" s="672" t="s">
        <v>982</v>
      </c>
      <c r="B64" s="674" t="s">
        <v>155</v>
      </c>
      <c r="C64" s="673" t="s">
        <v>312</v>
      </c>
      <c r="D64" s="694" t="s">
        <v>142</v>
      </c>
      <c r="E64" s="694" t="s">
        <v>143</v>
      </c>
      <c r="F64" s="695">
        <v>40</v>
      </c>
      <c r="G64" s="695" t="s">
        <v>48</v>
      </c>
      <c r="H64" s="685">
        <v>200000000</v>
      </c>
      <c r="I64" s="679" t="s">
        <v>1168</v>
      </c>
      <c r="J64" s="680"/>
      <c r="K64" s="681"/>
      <c r="L64" s="681"/>
      <c r="M64" s="681"/>
      <c r="N64" s="681">
        <f>+H64</f>
        <v>200000000</v>
      </c>
      <c r="O64" s="681"/>
      <c r="Q64" s="682">
        <f t="shared" si="2"/>
        <v>0</v>
      </c>
    </row>
    <row r="65" spans="1:17" s="542" customFormat="1" ht="30" x14ac:dyDescent="0.45">
      <c r="A65" s="672" t="s">
        <v>983</v>
      </c>
      <c r="B65" s="674" t="s">
        <v>155</v>
      </c>
      <c r="C65" s="673" t="s">
        <v>312</v>
      </c>
      <c r="D65" s="694" t="s">
        <v>68</v>
      </c>
      <c r="E65" s="694" t="s">
        <v>144</v>
      </c>
      <c r="F65" s="695">
        <v>500</v>
      </c>
      <c r="G65" s="695" t="s">
        <v>24</v>
      </c>
      <c r="H65" s="685">
        <v>200000000</v>
      </c>
      <c r="I65" s="686" t="s">
        <v>1167</v>
      </c>
      <c r="J65" s="687"/>
      <c r="K65" s="681"/>
      <c r="L65" s="681">
        <f>+H65</f>
        <v>200000000</v>
      </c>
      <c r="M65" s="681"/>
      <c r="N65" s="681"/>
      <c r="O65" s="681"/>
      <c r="Q65" s="682">
        <f t="shared" si="2"/>
        <v>0</v>
      </c>
    </row>
    <row r="66" spans="1:17" s="542" customFormat="1" ht="30" x14ac:dyDescent="0.45">
      <c r="A66" s="672" t="s">
        <v>984</v>
      </c>
      <c r="B66" s="674" t="s">
        <v>155</v>
      </c>
      <c r="C66" s="673" t="s">
        <v>312</v>
      </c>
      <c r="D66" s="694" t="s">
        <v>68</v>
      </c>
      <c r="E66" s="694" t="s">
        <v>143</v>
      </c>
      <c r="F66" s="695">
        <v>600</v>
      </c>
      <c r="G66" s="696" t="s">
        <v>24</v>
      </c>
      <c r="H66" s="685">
        <v>100000000</v>
      </c>
      <c r="I66" s="686" t="s">
        <v>1167</v>
      </c>
      <c r="J66" s="687"/>
      <c r="K66" s="681"/>
      <c r="L66" s="681">
        <f>+H66</f>
        <v>100000000</v>
      </c>
      <c r="M66" s="681"/>
      <c r="N66" s="681"/>
      <c r="O66" s="681"/>
      <c r="Q66" s="682">
        <f t="shared" si="2"/>
        <v>0</v>
      </c>
    </row>
    <row r="67" spans="1:17" s="542" customFormat="1" ht="49.5" customHeight="1" x14ac:dyDescent="0.45">
      <c r="A67" s="672" t="s">
        <v>985</v>
      </c>
      <c r="B67" s="674" t="s">
        <v>155</v>
      </c>
      <c r="C67" s="673" t="s">
        <v>312</v>
      </c>
      <c r="D67" s="687" t="s">
        <v>145</v>
      </c>
      <c r="E67" s="842" t="s">
        <v>146</v>
      </c>
      <c r="F67" s="696">
        <v>16</v>
      </c>
      <c r="G67" s="843" t="s">
        <v>59</v>
      </c>
      <c r="H67" s="844">
        <v>200000000</v>
      </c>
      <c r="I67" s="848" t="s">
        <v>1166</v>
      </c>
      <c r="J67" s="709"/>
      <c r="K67" s="681"/>
      <c r="L67" s="681"/>
      <c r="M67" s="840">
        <f>+H67</f>
        <v>200000000</v>
      </c>
      <c r="N67" s="681"/>
      <c r="O67" s="681"/>
      <c r="Q67" s="682">
        <f t="shared" si="2"/>
        <v>0</v>
      </c>
    </row>
    <row r="68" spans="1:17" s="542" customFormat="1" x14ac:dyDescent="0.45">
      <c r="A68" s="672" t="s">
        <v>986</v>
      </c>
      <c r="B68" s="674" t="s">
        <v>155</v>
      </c>
      <c r="C68" s="673" t="s">
        <v>312</v>
      </c>
      <c r="D68" s="687" t="s">
        <v>147</v>
      </c>
      <c r="E68" s="842"/>
      <c r="F68" s="696">
        <v>500</v>
      </c>
      <c r="G68" s="843"/>
      <c r="H68" s="844"/>
      <c r="I68" s="849"/>
      <c r="J68" s="710"/>
      <c r="K68" s="681"/>
      <c r="L68" s="681"/>
      <c r="M68" s="841"/>
      <c r="N68" s="681"/>
      <c r="O68" s="681"/>
      <c r="Q68" s="682">
        <f t="shared" ref="Q68:Q99" si="4">+H68-O68-K68-L68-M68-N68</f>
        <v>0</v>
      </c>
    </row>
    <row r="69" spans="1:17" s="542" customFormat="1" ht="45" x14ac:dyDescent="0.45">
      <c r="A69" s="672" t="s">
        <v>987</v>
      </c>
      <c r="B69" s="674" t="s">
        <v>155</v>
      </c>
      <c r="C69" s="673" t="s">
        <v>312</v>
      </c>
      <c r="D69" s="694" t="s">
        <v>148</v>
      </c>
      <c r="E69" s="694" t="s">
        <v>149</v>
      </c>
      <c r="F69" s="695">
        <v>2</v>
      </c>
      <c r="G69" s="695" t="s">
        <v>35</v>
      </c>
      <c r="H69" s="685">
        <v>200000000</v>
      </c>
      <c r="I69" s="679" t="s">
        <v>1169</v>
      </c>
      <c r="J69" s="680"/>
      <c r="K69" s="681"/>
      <c r="L69" s="681"/>
      <c r="M69" s="681"/>
      <c r="N69" s="681"/>
      <c r="O69" s="681">
        <f>+H69</f>
        <v>200000000</v>
      </c>
      <c r="Q69" s="682">
        <f t="shared" si="4"/>
        <v>0</v>
      </c>
    </row>
    <row r="70" spans="1:17" s="542" customFormat="1" x14ac:dyDescent="0.45">
      <c r="A70" s="672" t="s">
        <v>988</v>
      </c>
      <c r="B70" s="674"/>
      <c r="C70" s="673"/>
      <c r="D70" s="674"/>
      <c r="E70" s="674"/>
      <c r="F70" s="674"/>
      <c r="G70" s="674"/>
      <c r="H70" s="676"/>
      <c r="I70" s="579"/>
      <c r="J70" s="674"/>
      <c r="K70" s="681"/>
      <c r="L70" s="681"/>
      <c r="M70" s="681"/>
      <c r="N70" s="681"/>
      <c r="O70" s="681"/>
      <c r="Q70" s="682">
        <f t="shared" si="4"/>
        <v>0</v>
      </c>
    </row>
    <row r="71" spans="1:17" s="542" customFormat="1" ht="60" x14ac:dyDescent="0.45">
      <c r="A71" s="672" t="s">
        <v>989</v>
      </c>
      <c r="B71" s="674" t="s">
        <v>191</v>
      </c>
      <c r="C71" s="673" t="s">
        <v>312</v>
      </c>
      <c r="D71" s="687" t="s">
        <v>47</v>
      </c>
      <c r="E71" s="687" t="s">
        <v>157</v>
      </c>
      <c r="F71" s="696">
        <v>10</v>
      </c>
      <c r="G71" s="696" t="s">
        <v>48</v>
      </c>
      <c r="H71" s="678">
        <v>120000000</v>
      </c>
      <c r="I71" s="679" t="s">
        <v>1168</v>
      </c>
      <c r="J71" s="680"/>
      <c r="K71" s="681"/>
      <c r="L71" s="681"/>
      <c r="M71" s="681"/>
      <c r="N71" s="681">
        <f>+H71</f>
        <v>120000000</v>
      </c>
      <c r="O71" s="681"/>
      <c r="Q71" s="682">
        <f t="shared" si="4"/>
        <v>0</v>
      </c>
    </row>
    <row r="72" spans="1:17" s="542" customFormat="1" ht="60" x14ac:dyDescent="0.45">
      <c r="A72" s="672" t="s">
        <v>990</v>
      </c>
      <c r="B72" s="674" t="s">
        <v>191</v>
      </c>
      <c r="C72" s="673" t="s">
        <v>312</v>
      </c>
      <c r="D72" s="687" t="s">
        <v>47</v>
      </c>
      <c r="E72" s="687" t="s">
        <v>158</v>
      </c>
      <c r="F72" s="696">
        <v>13</v>
      </c>
      <c r="G72" s="696" t="s">
        <v>48</v>
      </c>
      <c r="H72" s="678">
        <v>130000000</v>
      </c>
      <c r="I72" s="679" t="s">
        <v>1168</v>
      </c>
      <c r="J72" s="680"/>
      <c r="K72" s="681"/>
      <c r="L72" s="681"/>
      <c r="M72" s="681"/>
      <c r="N72" s="681">
        <f>+H72</f>
        <v>130000000</v>
      </c>
      <c r="O72" s="681"/>
      <c r="Q72" s="682">
        <f t="shared" si="4"/>
        <v>0</v>
      </c>
    </row>
    <row r="73" spans="1:17" s="542" customFormat="1" ht="60" x14ac:dyDescent="0.45">
      <c r="A73" s="672" t="s">
        <v>991</v>
      </c>
      <c r="B73" s="674" t="s">
        <v>191</v>
      </c>
      <c r="C73" s="673" t="s">
        <v>312</v>
      </c>
      <c r="D73" s="687" t="s">
        <v>47</v>
      </c>
      <c r="E73" s="687" t="s">
        <v>159</v>
      </c>
      <c r="F73" s="696">
        <v>3</v>
      </c>
      <c r="G73" s="696" t="s">
        <v>48</v>
      </c>
      <c r="H73" s="678">
        <v>30000000</v>
      </c>
      <c r="I73" s="679" t="s">
        <v>1168</v>
      </c>
      <c r="J73" s="680"/>
      <c r="K73" s="681"/>
      <c r="L73" s="681"/>
      <c r="M73" s="681"/>
      <c r="N73" s="681">
        <f>+H73</f>
        <v>30000000</v>
      </c>
      <c r="O73" s="681"/>
      <c r="Q73" s="682">
        <f t="shared" si="4"/>
        <v>0</v>
      </c>
    </row>
    <row r="74" spans="1:17" s="542" customFormat="1" ht="60" x14ac:dyDescent="0.45">
      <c r="A74" s="672" t="s">
        <v>992</v>
      </c>
      <c r="B74" s="674" t="s">
        <v>191</v>
      </c>
      <c r="C74" s="673" t="s">
        <v>312</v>
      </c>
      <c r="D74" s="687" t="s">
        <v>47</v>
      </c>
      <c r="E74" s="687" t="s">
        <v>160</v>
      </c>
      <c r="F74" s="696">
        <v>10</v>
      </c>
      <c r="G74" s="696" t="s">
        <v>48</v>
      </c>
      <c r="H74" s="678">
        <v>100000000</v>
      </c>
      <c r="I74" s="679" t="s">
        <v>1168</v>
      </c>
      <c r="J74" s="680"/>
      <c r="K74" s="681"/>
      <c r="L74" s="681"/>
      <c r="M74" s="681"/>
      <c r="N74" s="681">
        <f>+H74</f>
        <v>100000000</v>
      </c>
      <c r="O74" s="681"/>
      <c r="Q74" s="682">
        <f t="shared" si="4"/>
        <v>0</v>
      </c>
    </row>
    <row r="75" spans="1:17" s="542" customFormat="1" ht="60" x14ac:dyDescent="0.45">
      <c r="A75" s="672" t="s">
        <v>993</v>
      </c>
      <c r="B75" s="674" t="s">
        <v>191</v>
      </c>
      <c r="C75" s="673" t="s">
        <v>312</v>
      </c>
      <c r="D75" s="687" t="s">
        <v>47</v>
      </c>
      <c r="E75" s="687" t="s">
        <v>161</v>
      </c>
      <c r="F75" s="696">
        <v>13</v>
      </c>
      <c r="G75" s="696" t="s">
        <v>48</v>
      </c>
      <c r="H75" s="678">
        <v>120000000</v>
      </c>
      <c r="I75" s="679" t="s">
        <v>1168</v>
      </c>
      <c r="J75" s="680"/>
      <c r="K75" s="681"/>
      <c r="L75" s="681"/>
      <c r="M75" s="681"/>
      <c r="N75" s="681">
        <f>+H75</f>
        <v>120000000</v>
      </c>
      <c r="O75" s="681"/>
      <c r="Q75" s="682">
        <f t="shared" si="4"/>
        <v>0</v>
      </c>
    </row>
    <row r="76" spans="1:17" s="542" customFormat="1" ht="28.5" customHeight="1" x14ac:dyDescent="0.45">
      <c r="A76" s="672" t="s">
        <v>994</v>
      </c>
      <c r="B76" s="674" t="s">
        <v>191</v>
      </c>
      <c r="C76" s="673" t="s">
        <v>312</v>
      </c>
      <c r="D76" s="687" t="s">
        <v>162</v>
      </c>
      <c r="E76" s="687" t="s">
        <v>163</v>
      </c>
      <c r="F76" s="696">
        <v>100</v>
      </c>
      <c r="G76" s="696" t="s">
        <v>98</v>
      </c>
      <c r="H76" s="678">
        <v>75000000</v>
      </c>
      <c r="I76" s="711" t="s">
        <v>1166</v>
      </c>
      <c r="J76" s="712"/>
      <c r="K76" s="681"/>
      <c r="L76" s="681"/>
      <c r="M76" s="681">
        <f t="shared" ref="M76:M81" si="5">+H76</f>
        <v>75000000</v>
      </c>
      <c r="N76" s="681"/>
      <c r="O76" s="681"/>
      <c r="Q76" s="682">
        <f t="shared" si="4"/>
        <v>0</v>
      </c>
    </row>
    <row r="77" spans="1:17" s="542" customFormat="1" ht="48" customHeight="1" x14ac:dyDescent="0.45">
      <c r="A77" s="672" t="s">
        <v>995</v>
      </c>
      <c r="B77" s="674" t="s">
        <v>191</v>
      </c>
      <c r="C77" s="673" t="s">
        <v>312</v>
      </c>
      <c r="D77" s="687" t="s">
        <v>162</v>
      </c>
      <c r="E77" s="687" t="s">
        <v>164</v>
      </c>
      <c r="F77" s="696">
        <v>200</v>
      </c>
      <c r="G77" s="696" t="s">
        <v>98</v>
      </c>
      <c r="H77" s="678">
        <v>110000000</v>
      </c>
      <c r="I77" s="711" t="s">
        <v>1166</v>
      </c>
      <c r="J77" s="712"/>
      <c r="K77" s="681"/>
      <c r="L77" s="681"/>
      <c r="M77" s="681">
        <f t="shared" si="5"/>
        <v>110000000</v>
      </c>
      <c r="N77" s="681"/>
      <c r="O77" s="681"/>
      <c r="Q77" s="682">
        <f t="shared" si="4"/>
        <v>0</v>
      </c>
    </row>
    <row r="78" spans="1:17" s="542" customFormat="1" ht="49.5" customHeight="1" x14ac:dyDescent="0.45">
      <c r="A78" s="672" t="s">
        <v>996</v>
      </c>
      <c r="B78" s="674" t="s">
        <v>191</v>
      </c>
      <c r="C78" s="673" t="s">
        <v>312</v>
      </c>
      <c r="D78" s="687" t="s">
        <v>171</v>
      </c>
      <c r="E78" s="687" t="s">
        <v>172</v>
      </c>
      <c r="F78" s="696">
        <v>1</v>
      </c>
      <c r="G78" s="696" t="s">
        <v>35</v>
      </c>
      <c r="H78" s="678">
        <v>20000000</v>
      </c>
      <c r="I78" s="711" t="s">
        <v>1166</v>
      </c>
      <c r="J78" s="712"/>
      <c r="K78" s="681"/>
      <c r="L78" s="681"/>
      <c r="M78" s="681">
        <f t="shared" si="5"/>
        <v>20000000</v>
      </c>
      <c r="N78" s="681"/>
      <c r="O78" s="681"/>
      <c r="Q78" s="682">
        <f t="shared" si="4"/>
        <v>0</v>
      </c>
    </row>
    <row r="79" spans="1:17" s="542" customFormat="1" ht="51.75" customHeight="1" x14ac:dyDescent="0.45">
      <c r="A79" s="672" t="s">
        <v>997</v>
      </c>
      <c r="B79" s="674" t="s">
        <v>191</v>
      </c>
      <c r="C79" s="673" t="s">
        <v>312</v>
      </c>
      <c r="D79" s="687" t="s">
        <v>171</v>
      </c>
      <c r="E79" s="687" t="s">
        <v>173</v>
      </c>
      <c r="F79" s="696">
        <v>1</v>
      </c>
      <c r="G79" s="696" t="s">
        <v>35</v>
      </c>
      <c r="H79" s="678">
        <v>20000000</v>
      </c>
      <c r="I79" s="711" t="s">
        <v>1166</v>
      </c>
      <c r="J79" s="712"/>
      <c r="K79" s="681"/>
      <c r="L79" s="681"/>
      <c r="M79" s="681">
        <f t="shared" si="5"/>
        <v>20000000</v>
      </c>
      <c r="N79" s="681"/>
      <c r="O79" s="681"/>
      <c r="Q79" s="682">
        <f t="shared" si="4"/>
        <v>0</v>
      </c>
    </row>
    <row r="80" spans="1:17" s="542" customFormat="1" ht="47.25" customHeight="1" x14ac:dyDescent="0.45">
      <c r="A80" s="672" t="s">
        <v>998</v>
      </c>
      <c r="B80" s="674" t="s">
        <v>191</v>
      </c>
      <c r="C80" s="673" t="s">
        <v>312</v>
      </c>
      <c r="D80" s="687" t="s">
        <v>171</v>
      </c>
      <c r="E80" s="687" t="s">
        <v>174</v>
      </c>
      <c r="F80" s="696">
        <v>1</v>
      </c>
      <c r="G80" s="696" t="s">
        <v>35</v>
      </c>
      <c r="H80" s="678">
        <v>20000000</v>
      </c>
      <c r="I80" s="711" t="s">
        <v>1166</v>
      </c>
      <c r="J80" s="712"/>
      <c r="K80" s="681"/>
      <c r="L80" s="681"/>
      <c r="M80" s="681">
        <f t="shared" si="5"/>
        <v>20000000</v>
      </c>
      <c r="N80" s="681"/>
      <c r="O80" s="681"/>
      <c r="Q80" s="682">
        <f t="shared" si="4"/>
        <v>0</v>
      </c>
    </row>
    <row r="81" spans="1:17" s="542" customFormat="1" ht="48" customHeight="1" x14ac:dyDescent="0.45">
      <c r="A81" s="672" t="s">
        <v>999</v>
      </c>
      <c r="B81" s="674" t="s">
        <v>191</v>
      </c>
      <c r="C81" s="673" t="s">
        <v>312</v>
      </c>
      <c r="D81" s="687" t="s">
        <v>171</v>
      </c>
      <c r="E81" s="687" t="s">
        <v>175</v>
      </c>
      <c r="F81" s="696">
        <v>1</v>
      </c>
      <c r="G81" s="696" t="s">
        <v>35</v>
      </c>
      <c r="H81" s="678">
        <v>20000000</v>
      </c>
      <c r="I81" s="711" t="s">
        <v>1166</v>
      </c>
      <c r="J81" s="712"/>
      <c r="K81" s="681"/>
      <c r="L81" s="681"/>
      <c r="M81" s="681">
        <f t="shared" si="5"/>
        <v>20000000</v>
      </c>
      <c r="N81" s="681"/>
      <c r="O81" s="681"/>
      <c r="Q81" s="682">
        <f t="shared" si="4"/>
        <v>0</v>
      </c>
    </row>
    <row r="82" spans="1:17" s="542" customFormat="1" x14ac:dyDescent="0.45">
      <c r="A82" s="672"/>
      <c r="B82" s="674"/>
      <c r="C82" s="673"/>
      <c r="D82" s="697"/>
      <c r="E82" s="687"/>
      <c r="F82" s="696"/>
      <c r="G82" s="696"/>
      <c r="H82" s="699"/>
      <c r="I82" s="579"/>
      <c r="J82" s="674"/>
      <c r="K82" s="681"/>
      <c r="L82" s="681"/>
      <c r="M82" s="681"/>
      <c r="N82" s="681"/>
      <c r="O82" s="681"/>
      <c r="Q82" s="682">
        <f t="shared" si="4"/>
        <v>0</v>
      </c>
    </row>
    <row r="83" spans="1:17" s="542" customFormat="1" ht="60" x14ac:dyDescent="0.45">
      <c r="A83" s="672" t="s">
        <v>1000</v>
      </c>
      <c r="B83" s="674" t="s">
        <v>214</v>
      </c>
      <c r="C83" s="673" t="s">
        <v>312</v>
      </c>
      <c r="D83" s="713" t="s">
        <v>47</v>
      </c>
      <c r="E83" s="683" t="s">
        <v>193</v>
      </c>
      <c r="F83" s="696">
        <v>7</v>
      </c>
      <c r="G83" s="696" t="s">
        <v>48</v>
      </c>
      <c r="H83" s="714">
        <v>118000000</v>
      </c>
      <c r="I83" s="679" t="s">
        <v>1168</v>
      </c>
      <c r="J83" s="680"/>
      <c r="K83" s="681"/>
      <c r="L83" s="681"/>
      <c r="M83" s="681"/>
      <c r="N83" s="681">
        <f>+H83</f>
        <v>118000000</v>
      </c>
      <c r="O83" s="681"/>
      <c r="Q83" s="682">
        <f t="shared" si="4"/>
        <v>0</v>
      </c>
    </row>
    <row r="84" spans="1:17" s="542" customFormat="1" ht="54.75" customHeight="1" x14ac:dyDescent="0.45">
      <c r="A84" s="672" t="s">
        <v>1001</v>
      </c>
      <c r="B84" s="674" t="s">
        <v>214</v>
      </c>
      <c r="C84" s="673" t="s">
        <v>312</v>
      </c>
      <c r="D84" s="687" t="s">
        <v>106</v>
      </c>
      <c r="E84" s="683" t="s">
        <v>197</v>
      </c>
      <c r="F84" s="696">
        <v>1</v>
      </c>
      <c r="G84" s="696" t="s">
        <v>35</v>
      </c>
      <c r="H84" s="678">
        <v>25500000</v>
      </c>
      <c r="I84" s="711" t="s">
        <v>1166</v>
      </c>
      <c r="J84" s="712"/>
      <c r="K84" s="681"/>
      <c r="L84" s="681"/>
      <c r="M84" s="681">
        <f>+H84</f>
        <v>25500000</v>
      </c>
      <c r="N84" s="681"/>
      <c r="O84" s="681"/>
      <c r="Q84" s="682">
        <f t="shared" si="4"/>
        <v>0</v>
      </c>
    </row>
    <row r="85" spans="1:17" s="542" customFormat="1" ht="60" x14ac:dyDescent="0.45">
      <c r="A85" s="672" t="s">
        <v>1002</v>
      </c>
      <c r="B85" s="674" t="s">
        <v>214</v>
      </c>
      <c r="C85" s="673" t="s">
        <v>312</v>
      </c>
      <c r="D85" s="713" t="s">
        <v>47</v>
      </c>
      <c r="E85" s="683" t="s">
        <v>198</v>
      </c>
      <c r="F85" s="696">
        <v>18</v>
      </c>
      <c r="G85" s="713" t="s">
        <v>48</v>
      </c>
      <c r="H85" s="678">
        <v>200000000</v>
      </c>
      <c r="I85" s="679" t="s">
        <v>1168</v>
      </c>
      <c r="J85" s="680"/>
      <c r="K85" s="681"/>
      <c r="L85" s="681"/>
      <c r="M85" s="681"/>
      <c r="N85" s="681">
        <f>+H85</f>
        <v>200000000</v>
      </c>
      <c r="O85" s="681"/>
      <c r="Q85" s="682">
        <f t="shared" si="4"/>
        <v>0</v>
      </c>
    </row>
    <row r="86" spans="1:17" s="542" customFormat="1" ht="60" x14ac:dyDescent="0.45">
      <c r="A86" s="672" t="s">
        <v>1003</v>
      </c>
      <c r="B86" s="674" t="s">
        <v>214</v>
      </c>
      <c r="C86" s="673" t="s">
        <v>312</v>
      </c>
      <c r="D86" s="715"/>
      <c r="E86" s="683" t="s">
        <v>199</v>
      </c>
      <c r="F86" s="696">
        <v>18</v>
      </c>
      <c r="G86" s="716"/>
      <c r="H86" s="678">
        <v>200000000</v>
      </c>
      <c r="I86" s="679" t="s">
        <v>1168</v>
      </c>
      <c r="J86" s="680"/>
      <c r="K86" s="681"/>
      <c r="L86" s="681"/>
      <c r="M86" s="681"/>
      <c r="N86" s="681">
        <f>+H86</f>
        <v>200000000</v>
      </c>
      <c r="O86" s="681"/>
      <c r="Q86" s="682">
        <f t="shared" si="4"/>
        <v>0</v>
      </c>
    </row>
    <row r="87" spans="1:17" s="542" customFormat="1" ht="49.5" customHeight="1" x14ac:dyDescent="0.45">
      <c r="A87" s="672" t="s">
        <v>1004</v>
      </c>
      <c r="B87" s="674" t="s">
        <v>214</v>
      </c>
      <c r="C87" s="673" t="s">
        <v>312</v>
      </c>
      <c r="D87" s="687" t="s">
        <v>200</v>
      </c>
      <c r="E87" s="683" t="s">
        <v>201</v>
      </c>
      <c r="F87" s="696">
        <v>2</v>
      </c>
      <c r="G87" s="696" t="s">
        <v>59</v>
      </c>
      <c r="H87" s="678">
        <v>30500000</v>
      </c>
      <c r="I87" s="711" t="s">
        <v>1166</v>
      </c>
      <c r="J87" s="712"/>
      <c r="K87" s="681"/>
      <c r="L87" s="681"/>
      <c r="M87" s="681">
        <f>+H87</f>
        <v>30500000</v>
      </c>
      <c r="N87" s="681"/>
      <c r="O87" s="681"/>
      <c r="Q87" s="682">
        <f t="shared" si="4"/>
        <v>0</v>
      </c>
    </row>
    <row r="88" spans="1:17" s="542" customFormat="1" ht="60" x14ac:dyDescent="0.45">
      <c r="A88" s="672" t="s">
        <v>1005</v>
      </c>
      <c r="B88" s="674" t="s">
        <v>214</v>
      </c>
      <c r="C88" s="673" t="s">
        <v>312</v>
      </c>
      <c r="D88" s="713" t="s">
        <v>47</v>
      </c>
      <c r="E88" s="683" t="s">
        <v>202</v>
      </c>
      <c r="F88" s="696">
        <v>6</v>
      </c>
      <c r="G88" s="696" t="s">
        <v>48</v>
      </c>
      <c r="H88" s="717">
        <v>200000000</v>
      </c>
      <c r="I88" s="679" t="s">
        <v>1168</v>
      </c>
      <c r="J88" s="680"/>
      <c r="K88" s="681"/>
      <c r="L88" s="681"/>
      <c r="M88" s="681"/>
      <c r="N88" s="681">
        <f>+H88</f>
        <v>200000000</v>
      </c>
      <c r="O88" s="681"/>
      <c r="Q88" s="682">
        <f t="shared" si="4"/>
        <v>0</v>
      </c>
    </row>
    <row r="89" spans="1:17" s="542" customFormat="1" ht="60" x14ac:dyDescent="0.45">
      <c r="A89" s="672" t="s">
        <v>1006</v>
      </c>
      <c r="B89" s="674" t="s">
        <v>214</v>
      </c>
      <c r="C89" s="673" t="s">
        <v>312</v>
      </c>
      <c r="D89" s="713" t="s">
        <v>47</v>
      </c>
      <c r="E89" s="683" t="s">
        <v>206</v>
      </c>
      <c r="F89" s="696">
        <v>7</v>
      </c>
      <c r="G89" s="713" t="s">
        <v>48</v>
      </c>
      <c r="H89" s="714">
        <v>200000000</v>
      </c>
      <c r="I89" s="679" t="s">
        <v>1168</v>
      </c>
      <c r="J89" s="680"/>
      <c r="K89" s="681"/>
      <c r="L89" s="681"/>
      <c r="M89" s="681"/>
      <c r="N89" s="681">
        <f>+H89</f>
        <v>200000000</v>
      </c>
      <c r="O89" s="681"/>
      <c r="Q89" s="682">
        <f t="shared" si="4"/>
        <v>0</v>
      </c>
    </row>
    <row r="90" spans="1:17" s="542" customFormat="1" ht="60" x14ac:dyDescent="0.45">
      <c r="A90" s="672" t="s">
        <v>1007</v>
      </c>
      <c r="B90" s="674" t="s">
        <v>214</v>
      </c>
      <c r="C90" s="673" t="s">
        <v>312</v>
      </c>
      <c r="D90" s="715" t="s">
        <v>47</v>
      </c>
      <c r="E90" s="687" t="s">
        <v>212</v>
      </c>
      <c r="F90" s="696">
        <v>10</v>
      </c>
      <c r="G90" s="696" t="s">
        <v>48</v>
      </c>
      <c r="H90" s="678">
        <v>125000000</v>
      </c>
      <c r="I90" s="679" t="s">
        <v>1168</v>
      </c>
      <c r="J90" s="680"/>
      <c r="K90" s="681"/>
      <c r="L90" s="681"/>
      <c r="M90" s="681"/>
      <c r="N90" s="681">
        <f>+H90</f>
        <v>125000000</v>
      </c>
      <c r="O90" s="681"/>
      <c r="Q90" s="682">
        <f t="shared" si="4"/>
        <v>0</v>
      </c>
    </row>
    <row r="91" spans="1:17" s="542" customFormat="1" ht="51" customHeight="1" x14ac:dyDescent="0.45">
      <c r="A91" s="672" t="s">
        <v>1008</v>
      </c>
      <c r="B91" s="674" t="s">
        <v>214</v>
      </c>
      <c r="C91" s="673" t="s">
        <v>312</v>
      </c>
      <c r="D91" s="715" t="s">
        <v>106</v>
      </c>
      <c r="E91" s="687" t="s">
        <v>212</v>
      </c>
      <c r="F91" s="696">
        <v>1</v>
      </c>
      <c r="G91" s="696" t="s">
        <v>35</v>
      </c>
      <c r="H91" s="678">
        <v>25500000</v>
      </c>
      <c r="I91" s="711" t="s">
        <v>1166</v>
      </c>
      <c r="J91" s="712"/>
      <c r="K91" s="681"/>
      <c r="L91" s="681"/>
      <c r="M91" s="681">
        <f>+H91</f>
        <v>25500000</v>
      </c>
      <c r="N91" s="681"/>
      <c r="O91" s="681"/>
      <c r="Q91" s="682">
        <f t="shared" si="4"/>
        <v>0</v>
      </c>
    </row>
    <row r="92" spans="1:17" s="542" customFormat="1" ht="60" x14ac:dyDescent="0.45">
      <c r="A92" s="672" t="s">
        <v>1009</v>
      </c>
      <c r="B92" s="674" t="s">
        <v>214</v>
      </c>
      <c r="C92" s="673" t="s">
        <v>312</v>
      </c>
      <c r="D92" s="715" t="s">
        <v>47</v>
      </c>
      <c r="E92" s="687" t="s">
        <v>213</v>
      </c>
      <c r="F92" s="696">
        <v>4</v>
      </c>
      <c r="G92" s="696" t="s">
        <v>48</v>
      </c>
      <c r="H92" s="678">
        <v>50000000</v>
      </c>
      <c r="I92" s="679" t="s">
        <v>1168</v>
      </c>
      <c r="J92" s="680"/>
      <c r="K92" s="681"/>
      <c r="L92" s="681"/>
      <c r="M92" s="681"/>
      <c r="N92" s="681">
        <f>+H92</f>
        <v>50000000</v>
      </c>
      <c r="O92" s="681"/>
      <c r="Q92" s="682">
        <f t="shared" si="4"/>
        <v>0</v>
      </c>
    </row>
    <row r="93" spans="1:17" s="542" customFormat="1" x14ac:dyDescent="0.45">
      <c r="A93" s="672"/>
      <c r="B93" s="674"/>
      <c r="C93" s="673"/>
      <c r="D93" s="715"/>
      <c r="E93" s="697"/>
      <c r="F93" s="696"/>
      <c r="G93" s="696"/>
      <c r="H93" s="678"/>
      <c r="I93" s="579"/>
      <c r="J93" s="674"/>
      <c r="K93" s="681"/>
      <c r="L93" s="681"/>
      <c r="M93" s="681"/>
      <c r="N93" s="681"/>
      <c r="O93" s="681"/>
      <c r="Q93" s="682">
        <f t="shared" si="4"/>
        <v>0</v>
      </c>
    </row>
    <row r="94" spans="1:17" s="542" customFormat="1" ht="45.75" customHeight="1" x14ac:dyDescent="0.45">
      <c r="A94" s="672" t="s">
        <v>1010</v>
      </c>
      <c r="B94" s="674" t="s">
        <v>244</v>
      </c>
      <c r="C94" s="708" t="s">
        <v>312</v>
      </c>
      <c r="D94" s="700" t="s">
        <v>220</v>
      </c>
      <c r="E94" s="701" t="s">
        <v>221</v>
      </c>
      <c r="F94" s="702">
        <v>1</v>
      </c>
      <c r="G94" s="702" t="s">
        <v>35</v>
      </c>
      <c r="H94" s="718">
        <v>25000000</v>
      </c>
      <c r="I94" s="711" t="s">
        <v>1166</v>
      </c>
      <c r="J94" s="712"/>
      <c r="K94" s="681"/>
      <c r="L94" s="681"/>
      <c r="M94" s="681">
        <f>+H94</f>
        <v>25000000</v>
      </c>
      <c r="N94" s="681"/>
      <c r="O94" s="681"/>
      <c r="Q94" s="682">
        <f t="shared" si="4"/>
        <v>0</v>
      </c>
    </row>
    <row r="95" spans="1:17" s="542" customFormat="1" ht="60" x14ac:dyDescent="0.45">
      <c r="A95" s="672" t="s">
        <v>1011</v>
      </c>
      <c r="B95" s="674" t="s">
        <v>244</v>
      </c>
      <c r="C95" s="708" t="s">
        <v>312</v>
      </c>
      <c r="D95" s="700" t="s">
        <v>222</v>
      </c>
      <c r="E95" s="719"/>
      <c r="F95" s="702">
        <v>3</v>
      </c>
      <c r="G95" s="702" t="s">
        <v>59</v>
      </c>
      <c r="H95" s="718">
        <v>15000000</v>
      </c>
      <c r="I95" s="679" t="s">
        <v>1168</v>
      </c>
      <c r="J95" s="680"/>
      <c r="K95" s="681"/>
      <c r="L95" s="681"/>
      <c r="M95" s="681"/>
      <c r="N95" s="681">
        <f>+H95</f>
        <v>15000000</v>
      </c>
      <c r="O95" s="681"/>
      <c r="Q95" s="682">
        <f t="shared" si="4"/>
        <v>0</v>
      </c>
    </row>
    <row r="96" spans="1:17" s="542" customFormat="1" ht="30" x14ac:dyDescent="0.45">
      <c r="A96" s="672" t="s">
        <v>1012</v>
      </c>
      <c r="B96" s="674" t="s">
        <v>244</v>
      </c>
      <c r="C96" s="708" t="s">
        <v>312</v>
      </c>
      <c r="D96" s="700" t="s">
        <v>22</v>
      </c>
      <c r="E96" s="701" t="s">
        <v>223</v>
      </c>
      <c r="F96" s="702">
        <v>356</v>
      </c>
      <c r="G96" s="702" t="s">
        <v>24</v>
      </c>
      <c r="H96" s="718">
        <v>120000000</v>
      </c>
      <c r="I96" s="686" t="s">
        <v>1167</v>
      </c>
      <c r="J96" s="687"/>
      <c r="K96" s="681"/>
      <c r="L96" s="681">
        <f>+H96</f>
        <v>120000000</v>
      </c>
      <c r="M96" s="681"/>
      <c r="N96" s="681"/>
      <c r="O96" s="681"/>
      <c r="Q96" s="682">
        <f t="shared" si="4"/>
        <v>0</v>
      </c>
    </row>
    <row r="97" spans="1:17" s="542" customFormat="1" ht="60" x14ac:dyDescent="0.45">
      <c r="A97" s="672" t="s">
        <v>1013</v>
      </c>
      <c r="B97" s="674" t="s">
        <v>244</v>
      </c>
      <c r="C97" s="708" t="s">
        <v>312</v>
      </c>
      <c r="D97" s="700" t="s">
        <v>70</v>
      </c>
      <c r="E97" s="719"/>
      <c r="F97" s="702">
        <v>5</v>
      </c>
      <c r="G97" s="702" t="s">
        <v>48</v>
      </c>
      <c r="H97" s="718">
        <v>50000000</v>
      </c>
      <c r="I97" s="679" t="s">
        <v>1168</v>
      </c>
      <c r="J97" s="680"/>
      <c r="K97" s="681"/>
      <c r="L97" s="681"/>
      <c r="M97" s="681"/>
      <c r="N97" s="681">
        <f>+H97</f>
        <v>50000000</v>
      </c>
      <c r="O97" s="681"/>
      <c r="Q97" s="682">
        <f t="shared" si="4"/>
        <v>0</v>
      </c>
    </row>
    <row r="98" spans="1:17" s="542" customFormat="1" ht="60" x14ac:dyDescent="0.45">
      <c r="A98" s="672" t="s">
        <v>1015</v>
      </c>
      <c r="B98" s="674" t="s">
        <v>244</v>
      </c>
      <c r="C98" s="708" t="s">
        <v>312</v>
      </c>
      <c r="D98" s="700" t="s">
        <v>70</v>
      </c>
      <c r="E98" s="700" t="s">
        <v>224</v>
      </c>
      <c r="F98" s="702">
        <v>5</v>
      </c>
      <c r="G98" s="702" t="s">
        <v>48</v>
      </c>
      <c r="H98" s="718">
        <v>50000000</v>
      </c>
      <c r="I98" s="679" t="s">
        <v>1168</v>
      </c>
      <c r="J98" s="680"/>
      <c r="K98" s="681"/>
      <c r="L98" s="681"/>
      <c r="M98" s="681"/>
      <c r="N98" s="681">
        <f>+H98</f>
        <v>50000000</v>
      </c>
      <c r="O98" s="681"/>
      <c r="Q98" s="682">
        <f t="shared" si="4"/>
        <v>0</v>
      </c>
    </row>
    <row r="99" spans="1:17" s="542" customFormat="1" ht="60" x14ac:dyDescent="0.45">
      <c r="A99" s="672" t="s">
        <v>1016</v>
      </c>
      <c r="B99" s="674" t="s">
        <v>244</v>
      </c>
      <c r="C99" s="708" t="s">
        <v>312</v>
      </c>
      <c r="D99" s="700" t="s">
        <v>222</v>
      </c>
      <c r="E99" s="700" t="s">
        <v>225</v>
      </c>
      <c r="F99" s="702">
        <v>3</v>
      </c>
      <c r="G99" s="702" t="s">
        <v>48</v>
      </c>
      <c r="H99" s="718">
        <v>15000000</v>
      </c>
      <c r="I99" s="679" t="s">
        <v>1168</v>
      </c>
      <c r="J99" s="680"/>
      <c r="K99" s="681"/>
      <c r="L99" s="681"/>
      <c r="M99" s="681"/>
      <c r="N99" s="681">
        <f>+H99</f>
        <v>15000000</v>
      </c>
      <c r="O99" s="681"/>
      <c r="Q99" s="682">
        <f t="shared" si="4"/>
        <v>0</v>
      </c>
    </row>
    <row r="100" spans="1:17" s="542" customFormat="1" ht="30" x14ac:dyDescent="0.45">
      <c r="A100" s="672" t="s">
        <v>1017</v>
      </c>
      <c r="B100" s="674" t="s">
        <v>244</v>
      </c>
      <c r="C100" s="708" t="s">
        <v>312</v>
      </c>
      <c r="D100" s="700" t="s">
        <v>227</v>
      </c>
      <c r="E100" s="701" t="s">
        <v>228</v>
      </c>
      <c r="F100" s="702">
        <v>380</v>
      </c>
      <c r="G100" s="702" t="s">
        <v>24</v>
      </c>
      <c r="H100" s="718">
        <v>125000000</v>
      </c>
      <c r="I100" s="686" t="s">
        <v>1167</v>
      </c>
      <c r="J100" s="687"/>
      <c r="K100" s="681"/>
      <c r="L100" s="681">
        <f>+H100</f>
        <v>125000000</v>
      </c>
      <c r="M100" s="681"/>
      <c r="N100" s="681"/>
      <c r="O100" s="681"/>
      <c r="Q100" s="682">
        <f t="shared" ref="Q100:Q131" si="6">+H100-O100-K100-L100-M100-N100</f>
        <v>0</v>
      </c>
    </row>
    <row r="101" spans="1:17" s="542" customFormat="1" ht="60" x14ac:dyDescent="0.45">
      <c r="A101" s="672" t="s">
        <v>1018</v>
      </c>
      <c r="B101" s="674" t="s">
        <v>244</v>
      </c>
      <c r="C101" s="708" t="s">
        <v>312</v>
      </c>
      <c r="D101" s="700" t="s">
        <v>70</v>
      </c>
      <c r="E101" s="719"/>
      <c r="F101" s="702">
        <v>4</v>
      </c>
      <c r="G101" s="702" t="s">
        <v>48</v>
      </c>
      <c r="H101" s="718">
        <v>40000000</v>
      </c>
      <c r="I101" s="679" t="s">
        <v>1168</v>
      </c>
      <c r="J101" s="680"/>
      <c r="K101" s="681"/>
      <c r="L101" s="681"/>
      <c r="M101" s="681"/>
      <c r="N101" s="681">
        <f>+H101</f>
        <v>40000000</v>
      </c>
      <c r="O101" s="681"/>
      <c r="Q101" s="682">
        <f t="shared" si="6"/>
        <v>0</v>
      </c>
    </row>
    <row r="102" spans="1:17" s="542" customFormat="1" ht="60" x14ac:dyDescent="0.45">
      <c r="A102" s="672" t="s">
        <v>1019</v>
      </c>
      <c r="B102" s="674" t="s">
        <v>244</v>
      </c>
      <c r="C102" s="708" t="s">
        <v>312</v>
      </c>
      <c r="D102" s="700" t="s">
        <v>222</v>
      </c>
      <c r="E102" s="700" t="s">
        <v>229</v>
      </c>
      <c r="F102" s="702">
        <v>5</v>
      </c>
      <c r="G102" s="702" t="s">
        <v>48</v>
      </c>
      <c r="H102" s="718">
        <v>40000000</v>
      </c>
      <c r="I102" s="679" t="s">
        <v>1168</v>
      </c>
      <c r="J102" s="680"/>
      <c r="K102" s="681"/>
      <c r="L102" s="681"/>
      <c r="M102" s="681"/>
      <c r="N102" s="681">
        <f>+H102</f>
        <v>40000000</v>
      </c>
      <c r="O102" s="681"/>
      <c r="Q102" s="682">
        <f t="shared" si="6"/>
        <v>0</v>
      </c>
    </row>
    <row r="103" spans="1:17" s="542" customFormat="1" ht="60" x14ac:dyDescent="0.45">
      <c r="A103" s="672" t="s">
        <v>1020</v>
      </c>
      <c r="B103" s="674" t="s">
        <v>244</v>
      </c>
      <c r="C103" s="708" t="s">
        <v>312</v>
      </c>
      <c r="D103" s="700" t="s">
        <v>70</v>
      </c>
      <c r="E103" s="700" t="s">
        <v>230</v>
      </c>
      <c r="F103" s="702">
        <v>7</v>
      </c>
      <c r="G103" s="702" t="s">
        <v>48</v>
      </c>
      <c r="H103" s="718">
        <v>70000000</v>
      </c>
      <c r="I103" s="679" t="s">
        <v>1168</v>
      </c>
      <c r="J103" s="680"/>
      <c r="K103" s="681"/>
      <c r="L103" s="681"/>
      <c r="M103" s="681"/>
      <c r="N103" s="681">
        <f>+H103</f>
        <v>70000000</v>
      </c>
      <c r="O103" s="681"/>
      <c r="Q103" s="682">
        <f t="shared" si="6"/>
        <v>0</v>
      </c>
    </row>
    <row r="104" spans="1:17" s="542" customFormat="1" ht="60" x14ac:dyDescent="0.45">
      <c r="A104" s="672" t="s">
        <v>1021</v>
      </c>
      <c r="B104" s="674" t="s">
        <v>244</v>
      </c>
      <c r="C104" s="708" t="s">
        <v>312</v>
      </c>
      <c r="D104" s="700" t="s">
        <v>222</v>
      </c>
      <c r="E104" s="700" t="s">
        <v>233</v>
      </c>
      <c r="F104" s="702">
        <v>4</v>
      </c>
      <c r="G104" s="702" t="s">
        <v>48</v>
      </c>
      <c r="H104" s="718">
        <v>25000000</v>
      </c>
      <c r="I104" s="679" t="s">
        <v>1168</v>
      </c>
      <c r="J104" s="680"/>
      <c r="K104" s="681"/>
      <c r="L104" s="681"/>
      <c r="M104" s="681"/>
      <c r="N104" s="681">
        <f>+H104</f>
        <v>25000000</v>
      </c>
      <c r="O104" s="681"/>
      <c r="Q104" s="682">
        <f t="shared" si="6"/>
        <v>0</v>
      </c>
    </row>
    <row r="105" spans="1:17" s="542" customFormat="1" ht="60" x14ac:dyDescent="0.45">
      <c r="A105" s="672" t="s">
        <v>1022</v>
      </c>
      <c r="B105" s="674" t="s">
        <v>244</v>
      </c>
      <c r="C105" s="708" t="s">
        <v>312</v>
      </c>
      <c r="D105" s="700" t="s">
        <v>70</v>
      </c>
      <c r="E105" s="700" t="s">
        <v>234</v>
      </c>
      <c r="F105" s="702">
        <v>4</v>
      </c>
      <c r="G105" s="702" t="s">
        <v>48</v>
      </c>
      <c r="H105" s="718">
        <v>40000000</v>
      </c>
      <c r="I105" s="679" t="s">
        <v>1168</v>
      </c>
      <c r="J105" s="680"/>
      <c r="K105" s="681"/>
      <c r="L105" s="681"/>
      <c r="M105" s="681"/>
      <c r="N105" s="681">
        <f>+H105</f>
        <v>40000000</v>
      </c>
      <c r="O105" s="681"/>
      <c r="Q105" s="682">
        <f t="shared" si="6"/>
        <v>0</v>
      </c>
    </row>
    <row r="106" spans="1:17" s="542" customFormat="1" ht="51" customHeight="1" x14ac:dyDescent="0.45">
      <c r="A106" s="672" t="s">
        <v>1023</v>
      </c>
      <c r="B106" s="674" t="s">
        <v>244</v>
      </c>
      <c r="C106" s="708" t="s">
        <v>312</v>
      </c>
      <c r="D106" s="700" t="s">
        <v>242</v>
      </c>
      <c r="E106" s="700" t="s">
        <v>243</v>
      </c>
      <c r="F106" s="702">
        <v>50</v>
      </c>
      <c r="G106" s="702" t="s">
        <v>24</v>
      </c>
      <c r="H106" s="718">
        <v>60000000</v>
      </c>
      <c r="I106" s="711" t="s">
        <v>1166</v>
      </c>
      <c r="J106" s="712"/>
      <c r="K106" s="681"/>
      <c r="L106" s="681"/>
      <c r="M106" s="681">
        <f>+H106</f>
        <v>60000000</v>
      </c>
      <c r="N106" s="681"/>
      <c r="O106" s="681"/>
      <c r="Q106" s="682">
        <f t="shared" si="6"/>
        <v>0</v>
      </c>
    </row>
    <row r="107" spans="1:17" s="542" customFormat="1" x14ac:dyDescent="0.45">
      <c r="A107" s="672"/>
      <c r="B107" s="674"/>
      <c r="C107" s="673"/>
      <c r="D107" s="700"/>
      <c r="E107" s="700"/>
      <c r="F107" s="702"/>
      <c r="G107" s="702"/>
      <c r="H107" s="718"/>
      <c r="I107" s="579"/>
      <c r="J107" s="674"/>
      <c r="K107" s="681"/>
      <c r="L107" s="681"/>
      <c r="M107" s="681"/>
      <c r="N107" s="681"/>
      <c r="O107" s="681"/>
      <c r="Q107" s="682">
        <f t="shared" si="6"/>
        <v>0</v>
      </c>
    </row>
    <row r="108" spans="1:17" s="542" customFormat="1" ht="60" x14ac:dyDescent="0.45">
      <c r="A108" s="672" t="s">
        <v>1024</v>
      </c>
      <c r="B108" s="673" t="s">
        <v>245</v>
      </c>
      <c r="C108" s="708" t="s">
        <v>312</v>
      </c>
      <c r="D108" s="683" t="s">
        <v>70</v>
      </c>
      <c r="E108" s="683" t="s">
        <v>246</v>
      </c>
      <c r="F108" s="695">
        <v>1</v>
      </c>
      <c r="G108" s="695" t="s">
        <v>35</v>
      </c>
      <c r="H108" s="685">
        <v>150000000</v>
      </c>
      <c r="I108" s="679" t="s">
        <v>1168</v>
      </c>
      <c r="J108" s="680"/>
      <c r="K108" s="681"/>
      <c r="L108" s="681"/>
      <c r="M108" s="681"/>
      <c r="N108" s="681">
        <f>+H108</f>
        <v>150000000</v>
      </c>
      <c r="O108" s="681"/>
      <c r="Q108" s="682">
        <f t="shared" si="6"/>
        <v>0</v>
      </c>
    </row>
    <row r="109" spans="1:17" s="542" customFormat="1" ht="60" x14ac:dyDescent="0.45">
      <c r="A109" s="672" t="s">
        <v>1025</v>
      </c>
      <c r="B109" s="673" t="s">
        <v>245</v>
      </c>
      <c r="C109" s="708" t="s">
        <v>312</v>
      </c>
      <c r="D109" s="683" t="s">
        <v>249</v>
      </c>
      <c r="E109" s="683" t="s">
        <v>248</v>
      </c>
      <c r="F109" s="695">
        <v>1</v>
      </c>
      <c r="G109" s="695" t="s">
        <v>35</v>
      </c>
      <c r="H109" s="685">
        <v>180000000</v>
      </c>
      <c r="I109" s="679" t="s">
        <v>1168</v>
      </c>
      <c r="J109" s="680"/>
      <c r="K109" s="681"/>
      <c r="L109" s="681"/>
      <c r="M109" s="681"/>
      <c r="N109" s="681">
        <f>+H109</f>
        <v>180000000</v>
      </c>
      <c r="O109" s="681"/>
      <c r="Q109" s="682">
        <f t="shared" si="6"/>
        <v>0</v>
      </c>
    </row>
    <row r="110" spans="1:17" s="542" customFormat="1" ht="51.75" customHeight="1" x14ac:dyDescent="0.45">
      <c r="A110" s="672" t="s">
        <v>1026</v>
      </c>
      <c r="B110" s="673" t="s">
        <v>245</v>
      </c>
      <c r="C110" s="708" t="s">
        <v>312</v>
      </c>
      <c r="D110" s="683" t="s">
        <v>106</v>
      </c>
      <c r="E110" s="683" t="s">
        <v>250</v>
      </c>
      <c r="F110" s="695">
        <v>1</v>
      </c>
      <c r="G110" s="695" t="s">
        <v>35</v>
      </c>
      <c r="H110" s="685">
        <v>20000000</v>
      </c>
      <c r="I110" s="711" t="s">
        <v>1166</v>
      </c>
      <c r="J110" s="712"/>
      <c r="K110" s="681"/>
      <c r="L110" s="681"/>
      <c r="M110" s="681">
        <f>+H110</f>
        <v>20000000</v>
      </c>
      <c r="N110" s="681"/>
      <c r="O110" s="681"/>
      <c r="Q110" s="682">
        <f t="shared" si="6"/>
        <v>0</v>
      </c>
    </row>
    <row r="111" spans="1:17" s="542" customFormat="1" x14ac:dyDescent="0.45">
      <c r="A111" s="672"/>
      <c r="B111" s="674"/>
      <c r="C111" s="708"/>
      <c r="D111" s="683"/>
      <c r="E111" s="683"/>
      <c r="F111" s="695"/>
      <c r="G111" s="695"/>
      <c r="H111" s="685"/>
      <c r="I111" s="579"/>
      <c r="J111" s="674"/>
      <c r="K111" s="681"/>
      <c r="L111" s="681"/>
      <c r="M111" s="681"/>
      <c r="N111" s="681"/>
      <c r="O111" s="681"/>
      <c r="Q111" s="682">
        <f t="shared" si="6"/>
        <v>0</v>
      </c>
    </row>
    <row r="112" spans="1:17" s="542" customFormat="1" ht="45" x14ac:dyDescent="0.45">
      <c r="A112" s="672" t="s">
        <v>1027</v>
      </c>
      <c r="B112" s="674" t="s">
        <v>337</v>
      </c>
      <c r="C112" s="708" t="s">
        <v>312</v>
      </c>
      <c r="D112" s="683" t="s">
        <v>313</v>
      </c>
      <c r="E112" s="683" t="s">
        <v>314</v>
      </c>
      <c r="F112" s="720">
        <v>1</v>
      </c>
      <c r="G112" s="720" t="s">
        <v>35</v>
      </c>
      <c r="H112" s="684">
        <v>100000000</v>
      </c>
      <c r="I112" s="679" t="s">
        <v>1169</v>
      </c>
      <c r="J112" s="680"/>
      <c r="K112" s="681"/>
      <c r="L112" s="681"/>
      <c r="M112" s="681"/>
      <c r="N112" s="681"/>
      <c r="O112" s="681">
        <f>+H112</f>
        <v>100000000</v>
      </c>
      <c r="Q112" s="682">
        <f t="shared" si="6"/>
        <v>0</v>
      </c>
    </row>
    <row r="113" spans="1:17" s="542" customFormat="1" ht="45" x14ac:dyDescent="0.45">
      <c r="A113" s="672" t="s">
        <v>1028</v>
      </c>
      <c r="B113" s="674" t="s">
        <v>337</v>
      </c>
      <c r="C113" s="708" t="s">
        <v>312</v>
      </c>
      <c r="D113" s="683" t="s">
        <v>313</v>
      </c>
      <c r="E113" s="683" t="s">
        <v>315</v>
      </c>
      <c r="F113" s="720">
        <v>1</v>
      </c>
      <c r="G113" s="720" t="s">
        <v>35</v>
      </c>
      <c r="H113" s="684">
        <v>120000000</v>
      </c>
      <c r="I113" s="679" t="s">
        <v>1169</v>
      </c>
      <c r="J113" s="680"/>
      <c r="K113" s="681"/>
      <c r="L113" s="681"/>
      <c r="M113" s="681"/>
      <c r="N113" s="681"/>
      <c r="O113" s="681">
        <f>+H113</f>
        <v>120000000</v>
      </c>
      <c r="Q113" s="682">
        <f t="shared" si="6"/>
        <v>0</v>
      </c>
    </row>
    <row r="114" spans="1:17" s="542" customFormat="1" ht="30" x14ac:dyDescent="0.45">
      <c r="A114" s="672" t="s">
        <v>1029</v>
      </c>
      <c r="B114" s="674" t="s">
        <v>337</v>
      </c>
      <c r="C114" s="708" t="s">
        <v>312</v>
      </c>
      <c r="D114" s="708" t="s">
        <v>316</v>
      </c>
      <c r="E114" s="683" t="s">
        <v>317</v>
      </c>
      <c r="F114" s="720">
        <v>400</v>
      </c>
      <c r="G114" s="720" t="s">
        <v>98</v>
      </c>
      <c r="H114" s="684">
        <v>140000000</v>
      </c>
      <c r="I114" s="686" t="s">
        <v>1167</v>
      </c>
      <c r="J114" s="687"/>
      <c r="K114" s="681"/>
      <c r="L114" s="681">
        <f>+H114</f>
        <v>140000000</v>
      </c>
      <c r="M114" s="681"/>
      <c r="N114" s="681"/>
      <c r="O114" s="681"/>
      <c r="Q114" s="682">
        <f t="shared" si="6"/>
        <v>0</v>
      </c>
    </row>
    <row r="115" spans="1:17" s="542" customFormat="1" ht="60" x14ac:dyDescent="0.45">
      <c r="A115" s="672" t="s">
        <v>1030</v>
      </c>
      <c r="B115" s="674" t="s">
        <v>337</v>
      </c>
      <c r="C115" s="708" t="s">
        <v>312</v>
      </c>
      <c r="D115" s="708" t="s">
        <v>70</v>
      </c>
      <c r="E115" s="683" t="s">
        <v>314</v>
      </c>
      <c r="F115" s="720">
        <v>1</v>
      </c>
      <c r="G115" s="720" t="s">
        <v>35</v>
      </c>
      <c r="H115" s="684">
        <v>110000000</v>
      </c>
      <c r="I115" s="679" t="s">
        <v>1168</v>
      </c>
      <c r="J115" s="680"/>
      <c r="K115" s="681"/>
      <c r="L115" s="681"/>
      <c r="M115" s="681"/>
      <c r="N115" s="681">
        <f>+H115</f>
        <v>110000000</v>
      </c>
      <c r="O115" s="681"/>
      <c r="Q115" s="682">
        <f t="shared" si="6"/>
        <v>0</v>
      </c>
    </row>
    <row r="116" spans="1:17" s="542" customFormat="1" x14ac:dyDescent="0.45">
      <c r="A116" s="672"/>
      <c r="B116" s="674"/>
      <c r="C116" s="708"/>
      <c r="D116" s="708"/>
      <c r="E116" s="683"/>
      <c r="F116" s="720"/>
      <c r="G116" s="720"/>
      <c r="H116" s="684"/>
      <c r="I116" s="579"/>
      <c r="J116" s="674"/>
      <c r="K116" s="681"/>
      <c r="L116" s="681"/>
      <c r="M116" s="681"/>
      <c r="N116" s="681"/>
      <c r="O116" s="681"/>
      <c r="Q116" s="682">
        <f t="shared" si="6"/>
        <v>0</v>
      </c>
    </row>
    <row r="117" spans="1:17" s="542" customFormat="1" ht="30" x14ac:dyDescent="0.45">
      <c r="A117" s="672" t="s">
        <v>1031</v>
      </c>
      <c r="B117" s="674" t="s">
        <v>374</v>
      </c>
      <c r="C117" s="673" t="s">
        <v>312</v>
      </c>
      <c r="D117" s="683" t="s">
        <v>81</v>
      </c>
      <c r="E117" s="683" t="s">
        <v>339</v>
      </c>
      <c r="F117" s="720">
        <v>1</v>
      </c>
      <c r="G117" s="720" t="s">
        <v>35</v>
      </c>
      <c r="H117" s="684">
        <v>50000000</v>
      </c>
      <c r="I117" s="686" t="s">
        <v>1167</v>
      </c>
      <c r="J117" s="687"/>
      <c r="K117" s="681"/>
      <c r="L117" s="681">
        <f>+H117</f>
        <v>50000000</v>
      </c>
      <c r="M117" s="681"/>
      <c r="N117" s="681"/>
      <c r="O117" s="681"/>
      <c r="Q117" s="682">
        <f t="shared" si="6"/>
        <v>0</v>
      </c>
    </row>
    <row r="118" spans="1:17" s="542" customFormat="1" ht="30" x14ac:dyDescent="0.45">
      <c r="A118" s="672" t="s">
        <v>1032</v>
      </c>
      <c r="B118" s="674" t="s">
        <v>374</v>
      </c>
      <c r="C118" s="673" t="s">
        <v>312</v>
      </c>
      <c r="D118" s="708" t="s">
        <v>316</v>
      </c>
      <c r="E118" s="683" t="s">
        <v>340</v>
      </c>
      <c r="F118" s="720">
        <v>1</v>
      </c>
      <c r="G118" s="720" t="s">
        <v>98</v>
      </c>
      <c r="H118" s="684">
        <v>50000000</v>
      </c>
      <c r="I118" s="686" t="s">
        <v>1167</v>
      </c>
      <c r="J118" s="687"/>
      <c r="K118" s="681"/>
      <c r="L118" s="681">
        <f>+H118</f>
        <v>50000000</v>
      </c>
      <c r="M118" s="681"/>
      <c r="N118" s="681"/>
      <c r="O118" s="681"/>
      <c r="Q118" s="682">
        <f t="shared" si="6"/>
        <v>0</v>
      </c>
    </row>
    <row r="119" spans="1:17" s="542" customFormat="1" ht="51" customHeight="1" x14ac:dyDescent="0.45">
      <c r="A119" s="672" t="s">
        <v>1033</v>
      </c>
      <c r="B119" s="674" t="s">
        <v>374</v>
      </c>
      <c r="C119" s="673" t="s">
        <v>312</v>
      </c>
      <c r="D119" s="683" t="s">
        <v>345</v>
      </c>
      <c r="E119" s="683" t="s">
        <v>346</v>
      </c>
      <c r="F119" s="720">
        <v>1</v>
      </c>
      <c r="G119" s="720" t="s">
        <v>35</v>
      </c>
      <c r="H119" s="684">
        <v>100000000</v>
      </c>
      <c r="I119" s="711" t="s">
        <v>1166</v>
      </c>
      <c r="J119" s="712"/>
      <c r="K119" s="681"/>
      <c r="L119" s="681"/>
      <c r="M119" s="681">
        <f>+H119</f>
        <v>100000000</v>
      </c>
      <c r="N119" s="681"/>
      <c r="O119" s="681"/>
      <c r="Q119" s="682">
        <f t="shared" si="6"/>
        <v>0</v>
      </c>
    </row>
    <row r="120" spans="1:17" s="542" customFormat="1" ht="52.5" customHeight="1" x14ac:dyDescent="0.45">
      <c r="A120" s="672" t="s">
        <v>1034</v>
      </c>
      <c r="B120" s="674" t="s">
        <v>374</v>
      </c>
      <c r="C120" s="708" t="s">
        <v>312</v>
      </c>
      <c r="D120" s="683" t="s">
        <v>345</v>
      </c>
      <c r="E120" s="683" t="s">
        <v>347</v>
      </c>
      <c r="F120" s="720">
        <v>1</v>
      </c>
      <c r="G120" s="720" t="s">
        <v>35</v>
      </c>
      <c r="H120" s="684">
        <v>100000000</v>
      </c>
      <c r="I120" s="711" t="s">
        <v>1166</v>
      </c>
      <c r="J120" s="712"/>
      <c r="K120" s="681"/>
      <c r="L120" s="681"/>
      <c r="M120" s="681">
        <f>+H120</f>
        <v>100000000</v>
      </c>
      <c r="N120" s="681"/>
      <c r="O120" s="681"/>
      <c r="Q120" s="682">
        <f t="shared" si="6"/>
        <v>0</v>
      </c>
    </row>
    <row r="121" spans="1:17" s="542" customFormat="1" ht="50.25" customHeight="1" x14ac:dyDescent="0.45">
      <c r="A121" s="672" t="s">
        <v>1035</v>
      </c>
      <c r="B121" s="674" t="s">
        <v>374</v>
      </c>
      <c r="C121" s="708" t="s">
        <v>312</v>
      </c>
      <c r="D121" s="683" t="s">
        <v>349</v>
      </c>
      <c r="E121" s="683" t="s">
        <v>350</v>
      </c>
      <c r="F121" s="720">
        <v>1</v>
      </c>
      <c r="G121" s="720" t="s">
        <v>35</v>
      </c>
      <c r="H121" s="684">
        <v>50000000</v>
      </c>
      <c r="I121" s="711" t="s">
        <v>1166</v>
      </c>
      <c r="J121" s="712"/>
      <c r="K121" s="681"/>
      <c r="L121" s="681"/>
      <c r="M121" s="681">
        <f>+H121</f>
        <v>50000000</v>
      </c>
      <c r="N121" s="681"/>
      <c r="O121" s="681"/>
      <c r="Q121" s="682">
        <f t="shared" si="6"/>
        <v>0</v>
      </c>
    </row>
    <row r="122" spans="1:17" s="542" customFormat="1" x14ac:dyDescent="0.45">
      <c r="A122" s="672"/>
      <c r="B122" s="674"/>
      <c r="C122" s="708"/>
      <c r="D122" s="683"/>
      <c r="E122" s="683"/>
      <c r="F122" s="720"/>
      <c r="G122" s="720"/>
      <c r="H122" s="684"/>
      <c r="I122" s="579"/>
      <c r="J122" s="674"/>
      <c r="K122" s="681"/>
      <c r="L122" s="681"/>
      <c r="M122" s="681"/>
      <c r="N122" s="681"/>
      <c r="O122" s="681"/>
      <c r="Q122" s="682">
        <f t="shared" si="6"/>
        <v>0</v>
      </c>
    </row>
    <row r="123" spans="1:17" s="542" customFormat="1" ht="60" x14ac:dyDescent="0.45">
      <c r="A123" s="672" t="s">
        <v>1036</v>
      </c>
      <c r="B123" s="674" t="s">
        <v>398</v>
      </c>
      <c r="C123" s="708" t="s">
        <v>312</v>
      </c>
      <c r="D123" s="694" t="s">
        <v>341</v>
      </c>
      <c r="E123" s="694" t="s">
        <v>391</v>
      </c>
      <c r="F123" s="720">
        <v>1</v>
      </c>
      <c r="G123" s="720" t="s">
        <v>35</v>
      </c>
      <c r="H123" s="684">
        <v>75000000</v>
      </c>
      <c r="I123" s="679" t="s">
        <v>1168</v>
      </c>
      <c r="J123" s="680"/>
      <c r="K123" s="681"/>
      <c r="L123" s="681"/>
      <c r="M123" s="681"/>
      <c r="N123" s="681">
        <f>+H123</f>
        <v>75000000</v>
      </c>
      <c r="O123" s="681"/>
      <c r="Q123" s="682">
        <f t="shared" si="6"/>
        <v>0</v>
      </c>
    </row>
    <row r="124" spans="1:17" s="542" customFormat="1" ht="51.75" customHeight="1" x14ac:dyDescent="0.45">
      <c r="A124" s="672" t="s">
        <v>1037</v>
      </c>
      <c r="B124" s="674" t="s">
        <v>398</v>
      </c>
      <c r="C124" s="708" t="s">
        <v>312</v>
      </c>
      <c r="D124" s="694" t="s">
        <v>393</v>
      </c>
      <c r="E124" s="694" t="s">
        <v>394</v>
      </c>
      <c r="F124" s="720">
        <v>2</v>
      </c>
      <c r="G124" s="720" t="s">
        <v>35</v>
      </c>
      <c r="H124" s="684">
        <v>30000000</v>
      </c>
      <c r="I124" s="711" t="s">
        <v>1166</v>
      </c>
      <c r="J124" s="712"/>
      <c r="K124" s="681"/>
      <c r="L124" s="681"/>
      <c r="M124" s="681">
        <f>+H124</f>
        <v>30000000</v>
      </c>
      <c r="N124" s="681"/>
      <c r="O124" s="681"/>
      <c r="Q124" s="682">
        <f t="shared" si="6"/>
        <v>0</v>
      </c>
    </row>
    <row r="125" spans="1:17" s="542" customFormat="1" x14ac:dyDescent="0.45">
      <c r="A125" s="672"/>
      <c r="B125" s="674"/>
      <c r="C125" s="708"/>
      <c r="D125" s="694"/>
      <c r="E125" s="694"/>
      <c r="F125" s="720"/>
      <c r="G125" s="720"/>
      <c r="H125" s="684"/>
      <c r="I125" s="579"/>
      <c r="J125" s="674"/>
      <c r="K125" s="681"/>
      <c r="L125" s="681"/>
      <c r="M125" s="681"/>
      <c r="N125" s="681"/>
      <c r="O125" s="681"/>
      <c r="Q125" s="682">
        <f t="shared" si="6"/>
        <v>0</v>
      </c>
    </row>
    <row r="126" spans="1:17" s="542" customFormat="1" ht="30" x14ac:dyDescent="0.45">
      <c r="A126" s="672" t="s">
        <v>1038</v>
      </c>
      <c r="B126" s="674" t="s">
        <v>400</v>
      </c>
      <c r="C126" s="708" t="s">
        <v>312</v>
      </c>
      <c r="D126" s="675" t="s">
        <v>1119</v>
      </c>
      <c r="E126" s="675" t="s">
        <v>1120</v>
      </c>
      <c r="F126" s="696" t="s">
        <v>865</v>
      </c>
      <c r="G126" s="674"/>
      <c r="H126" s="721">
        <v>220000000</v>
      </c>
      <c r="I126" s="686" t="s">
        <v>1167</v>
      </c>
      <c r="J126" s="687"/>
      <c r="K126" s="681"/>
      <c r="L126" s="681">
        <f>+H126</f>
        <v>220000000</v>
      </c>
      <c r="M126" s="681"/>
      <c r="N126" s="681"/>
      <c r="O126" s="681"/>
      <c r="Q126" s="682">
        <f t="shared" si="6"/>
        <v>0</v>
      </c>
    </row>
    <row r="127" spans="1:17" s="542" customFormat="1" ht="30" x14ac:dyDescent="0.45">
      <c r="A127" s="672" t="s">
        <v>1039</v>
      </c>
      <c r="B127" s="674" t="s">
        <v>400</v>
      </c>
      <c r="C127" s="708" t="s">
        <v>312</v>
      </c>
      <c r="D127" s="675" t="s">
        <v>1119</v>
      </c>
      <c r="E127" s="675" t="s">
        <v>1121</v>
      </c>
      <c r="F127" s="696" t="s">
        <v>866</v>
      </c>
      <c r="G127" s="674"/>
      <c r="H127" s="721">
        <v>220000000</v>
      </c>
      <c r="I127" s="686" t="s">
        <v>1167</v>
      </c>
      <c r="J127" s="687"/>
      <c r="K127" s="681"/>
      <c r="L127" s="681">
        <f>+H127</f>
        <v>220000000</v>
      </c>
      <c r="M127" s="681"/>
      <c r="N127" s="681"/>
      <c r="O127" s="681"/>
      <c r="Q127" s="682">
        <f t="shared" si="6"/>
        <v>0</v>
      </c>
    </row>
    <row r="128" spans="1:17" s="542" customFormat="1" ht="60" x14ac:dyDescent="0.45">
      <c r="A128" s="672" t="s">
        <v>1040</v>
      </c>
      <c r="B128" s="674" t="s">
        <v>400</v>
      </c>
      <c r="C128" s="708" t="s">
        <v>312</v>
      </c>
      <c r="D128" s="675" t="s">
        <v>867</v>
      </c>
      <c r="E128" s="683" t="s">
        <v>868</v>
      </c>
      <c r="F128" s="695" t="s">
        <v>869</v>
      </c>
      <c r="G128" s="674"/>
      <c r="H128" s="722">
        <v>100000000</v>
      </c>
      <c r="I128" s="679" t="s">
        <v>1168</v>
      </c>
      <c r="J128" s="680"/>
      <c r="K128" s="681"/>
      <c r="L128" s="681"/>
      <c r="M128" s="681"/>
      <c r="N128" s="681">
        <f>+H128</f>
        <v>100000000</v>
      </c>
      <c r="O128" s="681"/>
      <c r="Q128" s="682">
        <f t="shared" si="6"/>
        <v>0</v>
      </c>
    </row>
    <row r="129" spans="1:17" s="542" customFormat="1" ht="60" x14ac:dyDescent="0.45">
      <c r="A129" s="672" t="s">
        <v>1041</v>
      </c>
      <c r="B129" s="674" t="s">
        <v>400</v>
      </c>
      <c r="C129" s="708" t="s">
        <v>312</v>
      </c>
      <c r="D129" s="675" t="s">
        <v>867</v>
      </c>
      <c r="E129" s="683" t="s">
        <v>870</v>
      </c>
      <c r="F129" s="695" t="s">
        <v>871</v>
      </c>
      <c r="G129" s="674"/>
      <c r="H129" s="722">
        <v>180000000</v>
      </c>
      <c r="I129" s="679" t="s">
        <v>1168</v>
      </c>
      <c r="J129" s="680"/>
      <c r="K129" s="681"/>
      <c r="L129" s="681"/>
      <c r="M129" s="681"/>
      <c r="N129" s="681">
        <f>+H129</f>
        <v>180000000</v>
      </c>
      <c r="O129" s="681"/>
      <c r="Q129" s="682">
        <f t="shared" si="6"/>
        <v>0</v>
      </c>
    </row>
    <row r="130" spans="1:17" s="542" customFormat="1" ht="60" x14ac:dyDescent="0.45">
      <c r="A130" s="672" t="s">
        <v>1042</v>
      </c>
      <c r="B130" s="674" t="s">
        <v>400</v>
      </c>
      <c r="C130" s="708" t="s">
        <v>312</v>
      </c>
      <c r="D130" s="675" t="s">
        <v>867</v>
      </c>
      <c r="E130" s="683" t="s">
        <v>872</v>
      </c>
      <c r="F130" s="695" t="s">
        <v>873</v>
      </c>
      <c r="G130" s="674"/>
      <c r="H130" s="722">
        <v>50000000</v>
      </c>
      <c r="I130" s="679" t="s">
        <v>1168</v>
      </c>
      <c r="J130" s="680"/>
      <c r="K130" s="681"/>
      <c r="L130" s="681"/>
      <c r="M130" s="681"/>
      <c r="N130" s="681">
        <f>+H130</f>
        <v>50000000</v>
      </c>
      <c r="O130" s="681"/>
      <c r="Q130" s="682">
        <f t="shared" si="6"/>
        <v>0</v>
      </c>
    </row>
    <row r="131" spans="1:17" s="542" customFormat="1" x14ac:dyDescent="0.45">
      <c r="A131" s="672"/>
      <c r="B131" s="674"/>
      <c r="C131" s="708"/>
      <c r="D131" s="675"/>
      <c r="E131" s="683"/>
      <c r="F131" s="695"/>
      <c r="G131" s="674"/>
      <c r="H131" s="722"/>
      <c r="I131" s="579"/>
      <c r="J131" s="674"/>
      <c r="K131" s="681"/>
      <c r="L131" s="681"/>
      <c r="M131" s="681"/>
      <c r="N131" s="681"/>
      <c r="O131" s="681"/>
      <c r="Q131" s="682">
        <f t="shared" si="6"/>
        <v>0</v>
      </c>
    </row>
    <row r="132" spans="1:17" s="542" customFormat="1" ht="60" x14ac:dyDescent="0.45">
      <c r="A132" s="672" t="s">
        <v>1043</v>
      </c>
      <c r="B132" s="674" t="s">
        <v>417</v>
      </c>
      <c r="C132" s="708" t="s">
        <v>312</v>
      </c>
      <c r="D132" s="683" t="s">
        <v>70</v>
      </c>
      <c r="E132" s="683" t="s">
        <v>403</v>
      </c>
      <c r="F132" s="720">
        <v>1</v>
      </c>
      <c r="G132" s="720" t="s">
        <v>35</v>
      </c>
      <c r="H132" s="684">
        <v>150000000</v>
      </c>
      <c r="I132" s="679" t="s">
        <v>1168</v>
      </c>
      <c r="J132" s="680"/>
      <c r="K132" s="681"/>
      <c r="L132" s="681"/>
      <c r="M132" s="681"/>
      <c r="N132" s="681">
        <f>+H132</f>
        <v>150000000</v>
      </c>
      <c r="O132" s="681"/>
      <c r="Q132" s="682">
        <f t="shared" ref="Q132:Q145" si="7">+H132-O132-K132-L132-M132-N132</f>
        <v>0</v>
      </c>
    </row>
    <row r="133" spans="1:17" s="542" customFormat="1" ht="60" x14ac:dyDescent="0.45">
      <c r="A133" s="672" t="s">
        <v>1044</v>
      </c>
      <c r="B133" s="674" t="s">
        <v>417</v>
      </c>
      <c r="C133" s="708" t="s">
        <v>312</v>
      </c>
      <c r="D133" s="683" t="s">
        <v>70</v>
      </c>
      <c r="E133" s="683" t="s">
        <v>407</v>
      </c>
      <c r="F133" s="720">
        <v>1</v>
      </c>
      <c r="G133" s="720" t="s">
        <v>35</v>
      </c>
      <c r="H133" s="684">
        <v>100000000</v>
      </c>
      <c r="I133" s="679" t="s">
        <v>1168</v>
      </c>
      <c r="J133" s="680"/>
      <c r="K133" s="681"/>
      <c r="L133" s="681"/>
      <c r="M133" s="681"/>
      <c r="N133" s="681">
        <f>+H133</f>
        <v>100000000</v>
      </c>
      <c r="O133" s="681"/>
      <c r="Q133" s="682">
        <f t="shared" si="7"/>
        <v>0</v>
      </c>
    </row>
    <row r="134" spans="1:17" s="542" customFormat="1" ht="60" x14ac:dyDescent="0.45">
      <c r="A134" s="672" t="s">
        <v>1045</v>
      </c>
      <c r="B134" s="674" t="s">
        <v>417</v>
      </c>
      <c r="C134" s="708" t="s">
        <v>312</v>
      </c>
      <c r="D134" s="683" t="s">
        <v>70</v>
      </c>
      <c r="E134" s="683" t="s">
        <v>409</v>
      </c>
      <c r="F134" s="720">
        <v>1</v>
      </c>
      <c r="G134" s="720" t="s">
        <v>35</v>
      </c>
      <c r="H134" s="684">
        <v>150000000</v>
      </c>
      <c r="I134" s="679" t="s">
        <v>1168</v>
      </c>
      <c r="J134" s="680"/>
      <c r="K134" s="681"/>
      <c r="L134" s="681"/>
      <c r="M134" s="681"/>
      <c r="N134" s="681">
        <f>+H134</f>
        <v>150000000</v>
      </c>
      <c r="O134" s="681"/>
      <c r="Q134" s="682">
        <f t="shared" si="7"/>
        <v>0</v>
      </c>
    </row>
    <row r="135" spans="1:17" s="542" customFormat="1" ht="42.75" customHeight="1" x14ac:dyDescent="0.45">
      <c r="A135" s="672" t="s">
        <v>1046</v>
      </c>
      <c r="B135" s="674" t="s">
        <v>417</v>
      </c>
      <c r="C135" s="708" t="s">
        <v>312</v>
      </c>
      <c r="D135" s="683" t="s">
        <v>410</v>
      </c>
      <c r="E135" s="683" t="s">
        <v>411</v>
      </c>
      <c r="F135" s="720">
        <v>1</v>
      </c>
      <c r="G135" s="720" t="s">
        <v>35</v>
      </c>
      <c r="H135" s="684">
        <v>150000000</v>
      </c>
      <c r="I135" s="711" t="s">
        <v>1166</v>
      </c>
      <c r="J135" s="712"/>
      <c r="K135" s="681"/>
      <c r="L135" s="681"/>
      <c r="M135" s="681">
        <f>+H135</f>
        <v>150000000</v>
      </c>
      <c r="N135" s="681"/>
      <c r="O135" s="681"/>
      <c r="Q135" s="682">
        <f t="shared" si="7"/>
        <v>0</v>
      </c>
    </row>
    <row r="136" spans="1:17" s="542" customFormat="1" ht="60" x14ac:dyDescent="0.45">
      <c r="A136" s="672" t="s">
        <v>1047</v>
      </c>
      <c r="B136" s="674" t="s">
        <v>417</v>
      </c>
      <c r="C136" s="708" t="s">
        <v>312</v>
      </c>
      <c r="D136" s="683" t="s">
        <v>70</v>
      </c>
      <c r="E136" s="683" t="s">
        <v>412</v>
      </c>
      <c r="F136" s="720">
        <v>1</v>
      </c>
      <c r="G136" s="720" t="s">
        <v>35</v>
      </c>
      <c r="H136" s="684">
        <v>100000000</v>
      </c>
      <c r="I136" s="679" t="s">
        <v>1168</v>
      </c>
      <c r="J136" s="680"/>
      <c r="K136" s="681"/>
      <c r="L136" s="681"/>
      <c r="M136" s="681"/>
      <c r="N136" s="681">
        <f>+H136</f>
        <v>100000000</v>
      </c>
      <c r="O136" s="681"/>
      <c r="Q136" s="682">
        <f t="shared" si="7"/>
        <v>0</v>
      </c>
    </row>
    <row r="137" spans="1:17" s="542" customFormat="1" ht="30" x14ac:dyDescent="0.45">
      <c r="A137" s="672" t="s">
        <v>1048</v>
      </c>
      <c r="B137" s="674" t="s">
        <v>417</v>
      </c>
      <c r="C137" s="708" t="s">
        <v>312</v>
      </c>
      <c r="D137" s="683" t="s">
        <v>81</v>
      </c>
      <c r="E137" s="683" t="s">
        <v>413</v>
      </c>
      <c r="F137" s="720">
        <v>1</v>
      </c>
      <c r="G137" s="720" t="s">
        <v>35</v>
      </c>
      <c r="H137" s="684">
        <v>100000000</v>
      </c>
      <c r="I137" s="686" t="s">
        <v>1167</v>
      </c>
      <c r="J137" s="687"/>
      <c r="K137" s="681"/>
      <c r="L137" s="681">
        <f>+H137</f>
        <v>100000000</v>
      </c>
      <c r="M137" s="681"/>
      <c r="N137" s="681"/>
      <c r="O137" s="681"/>
      <c r="Q137" s="682">
        <f t="shared" si="7"/>
        <v>0</v>
      </c>
    </row>
    <row r="138" spans="1:17" s="542" customFormat="1" ht="30" x14ac:dyDescent="0.45">
      <c r="A138" s="672" t="s">
        <v>1049</v>
      </c>
      <c r="B138" s="674" t="s">
        <v>417</v>
      </c>
      <c r="C138" s="708" t="s">
        <v>312</v>
      </c>
      <c r="D138" s="683" t="s">
        <v>81</v>
      </c>
      <c r="E138" s="683" t="s">
        <v>414</v>
      </c>
      <c r="F138" s="720">
        <v>1</v>
      </c>
      <c r="G138" s="720" t="s">
        <v>35</v>
      </c>
      <c r="H138" s="684">
        <v>150000000</v>
      </c>
      <c r="I138" s="686" t="s">
        <v>1167</v>
      </c>
      <c r="J138" s="687"/>
      <c r="K138" s="681"/>
      <c r="L138" s="681">
        <f>+H138</f>
        <v>150000000</v>
      </c>
      <c r="M138" s="681"/>
      <c r="N138" s="681"/>
      <c r="O138" s="681"/>
      <c r="Q138" s="682">
        <f t="shared" si="7"/>
        <v>0</v>
      </c>
    </row>
    <row r="139" spans="1:17" s="542" customFormat="1" x14ac:dyDescent="0.45">
      <c r="A139" s="672"/>
      <c r="B139" s="674"/>
      <c r="C139" s="708"/>
      <c r="D139" s="683"/>
      <c r="E139" s="683"/>
      <c r="F139" s="720"/>
      <c r="G139" s="720"/>
      <c r="H139" s="684"/>
      <c r="I139" s="579"/>
      <c r="J139" s="674"/>
      <c r="K139" s="681"/>
      <c r="L139" s="681"/>
      <c r="M139" s="681"/>
      <c r="N139" s="681"/>
      <c r="O139" s="681"/>
      <c r="Q139" s="682">
        <f t="shared" si="7"/>
        <v>0</v>
      </c>
    </row>
    <row r="140" spans="1:17" s="542" customFormat="1" ht="60" x14ac:dyDescent="0.45">
      <c r="A140" s="672" t="s">
        <v>1050</v>
      </c>
      <c r="B140" s="674" t="s">
        <v>420</v>
      </c>
      <c r="C140" s="708" t="s">
        <v>312</v>
      </c>
      <c r="D140" s="683" t="s">
        <v>70</v>
      </c>
      <c r="E140" s="687" t="s">
        <v>433</v>
      </c>
      <c r="F140" s="720">
        <v>10</v>
      </c>
      <c r="G140" s="720" t="s">
        <v>48</v>
      </c>
      <c r="H140" s="723">
        <v>100000000</v>
      </c>
      <c r="I140" s="679" t="s">
        <v>1168</v>
      </c>
      <c r="J140" s="680"/>
      <c r="K140" s="681"/>
      <c r="L140" s="681"/>
      <c r="M140" s="681"/>
      <c r="N140" s="681">
        <f>+H140</f>
        <v>100000000</v>
      </c>
      <c r="O140" s="681"/>
      <c r="Q140" s="682">
        <f t="shared" si="7"/>
        <v>0</v>
      </c>
    </row>
    <row r="141" spans="1:17" s="542" customFormat="1" ht="60" x14ac:dyDescent="0.45">
      <c r="A141" s="672" t="s">
        <v>1051</v>
      </c>
      <c r="B141" s="674" t="s">
        <v>420</v>
      </c>
      <c r="C141" s="708" t="s">
        <v>312</v>
      </c>
      <c r="D141" s="724" t="s">
        <v>70</v>
      </c>
      <c r="E141" s="687" t="s">
        <v>438</v>
      </c>
      <c r="F141" s="720">
        <v>10</v>
      </c>
      <c r="G141" s="720" t="s">
        <v>48</v>
      </c>
      <c r="H141" s="723">
        <v>75000000</v>
      </c>
      <c r="I141" s="679" t="s">
        <v>1168</v>
      </c>
      <c r="J141" s="680"/>
      <c r="K141" s="681"/>
      <c r="L141" s="681"/>
      <c r="M141" s="681"/>
      <c r="N141" s="681">
        <f>+H141</f>
        <v>75000000</v>
      </c>
      <c r="O141" s="681"/>
      <c r="Q141" s="682">
        <f t="shared" si="7"/>
        <v>0</v>
      </c>
    </row>
    <row r="142" spans="1:17" s="542" customFormat="1" ht="30" x14ac:dyDescent="0.45">
      <c r="A142" s="672" t="s">
        <v>1052</v>
      </c>
      <c r="B142" s="674" t="s">
        <v>420</v>
      </c>
      <c r="C142" s="708" t="s">
        <v>312</v>
      </c>
      <c r="D142" s="724" t="s">
        <v>316</v>
      </c>
      <c r="E142" s="687" t="s">
        <v>439</v>
      </c>
      <c r="F142" s="720">
        <v>100</v>
      </c>
      <c r="G142" s="720" t="s">
        <v>98</v>
      </c>
      <c r="H142" s="692">
        <v>150000000</v>
      </c>
      <c r="I142" s="686" t="s">
        <v>1167</v>
      </c>
      <c r="J142" s="687"/>
      <c r="K142" s="681"/>
      <c r="L142" s="681">
        <f>+H142</f>
        <v>150000000</v>
      </c>
      <c r="M142" s="681"/>
      <c r="N142" s="681"/>
      <c r="O142" s="681"/>
      <c r="Q142" s="682">
        <f t="shared" si="7"/>
        <v>0</v>
      </c>
    </row>
    <row r="143" spans="1:17" s="542" customFormat="1" ht="60" x14ac:dyDescent="0.45">
      <c r="A143" s="672" t="s">
        <v>1053</v>
      </c>
      <c r="B143" s="674" t="s">
        <v>420</v>
      </c>
      <c r="C143" s="708" t="s">
        <v>312</v>
      </c>
      <c r="D143" s="724" t="s">
        <v>70</v>
      </c>
      <c r="E143" s="687" t="s">
        <v>440</v>
      </c>
      <c r="F143" s="720" t="s">
        <v>441</v>
      </c>
      <c r="G143" s="720" t="s">
        <v>441</v>
      </c>
      <c r="H143" s="723">
        <v>50000000</v>
      </c>
      <c r="I143" s="679" t="s">
        <v>1168</v>
      </c>
      <c r="J143" s="680"/>
      <c r="K143" s="681"/>
      <c r="L143" s="681"/>
      <c r="M143" s="681"/>
      <c r="N143" s="681">
        <f>+H143</f>
        <v>50000000</v>
      </c>
      <c r="O143" s="681"/>
      <c r="Q143" s="682">
        <f t="shared" si="7"/>
        <v>0</v>
      </c>
    </row>
    <row r="144" spans="1:17" s="542" customFormat="1" ht="60" x14ac:dyDescent="0.45">
      <c r="A144" s="672" t="s">
        <v>1054</v>
      </c>
      <c r="B144" s="674" t="s">
        <v>420</v>
      </c>
      <c r="C144" s="708" t="s">
        <v>312</v>
      </c>
      <c r="D144" s="724" t="s">
        <v>70</v>
      </c>
      <c r="E144" s="687" t="s">
        <v>447</v>
      </c>
      <c r="F144" s="720">
        <v>10</v>
      </c>
      <c r="G144" s="720" t="s">
        <v>48</v>
      </c>
      <c r="H144" s="723">
        <v>100000000</v>
      </c>
      <c r="I144" s="679" t="s">
        <v>1168</v>
      </c>
      <c r="J144" s="680"/>
      <c r="K144" s="681"/>
      <c r="L144" s="681"/>
      <c r="M144" s="681"/>
      <c r="N144" s="681">
        <f>+H144</f>
        <v>100000000</v>
      </c>
      <c r="O144" s="681"/>
      <c r="Q144" s="682">
        <f t="shared" si="7"/>
        <v>0</v>
      </c>
    </row>
    <row r="145" spans="1:17" x14ac:dyDescent="0.45">
      <c r="A145" s="725"/>
      <c r="B145" s="560"/>
      <c r="C145" s="633"/>
      <c r="D145" s="577"/>
      <c r="E145" s="561"/>
      <c r="F145" s="634"/>
      <c r="G145" s="634"/>
      <c r="H145" s="626"/>
      <c r="I145" s="579"/>
      <c r="J145" s="560"/>
      <c r="K145" s="726"/>
      <c r="L145" s="726"/>
      <c r="M145" s="726"/>
      <c r="N145" s="726"/>
      <c r="O145" s="726"/>
      <c r="Q145" s="727">
        <f t="shared" si="7"/>
        <v>0</v>
      </c>
    </row>
    <row r="146" spans="1:17" s="576" customFormat="1" ht="30" x14ac:dyDescent="0.45">
      <c r="A146" s="728" t="s">
        <v>1055</v>
      </c>
      <c r="B146" s="629" t="s">
        <v>934</v>
      </c>
      <c r="C146" s="729" t="s">
        <v>312</v>
      </c>
      <c r="D146" s="630" t="s">
        <v>456</v>
      </c>
      <c r="E146" s="630" t="s">
        <v>457</v>
      </c>
      <c r="F146" s="730" t="s">
        <v>458</v>
      </c>
      <c r="G146" s="731"/>
      <c r="H146" s="732">
        <v>10000000</v>
      </c>
      <c r="I146" s="629"/>
      <c r="J146" s="629" t="s">
        <v>1191</v>
      </c>
      <c r="K146" s="733"/>
      <c r="L146" s="733"/>
      <c r="M146" s="733"/>
      <c r="N146" s="733"/>
      <c r="O146" s="733"/>
      <c r="P146" s="734">
        <f>+H146</f>
        <v>10000000</v>
      </c>
      <c r="Q146" s="735" t="s">
        <v>1173</v>
      </c>
    </row>
    <row r="147" spans="1:17" s="542" customFormat="1" ht="30" x14ac:dyDescent="0.45">
      <c r="A147" s="672" t="s">
        <v>1056</v>
      </c>
      <c r="B147" s="674" t="s">
        <v>934</v>
      </c>
      <c r="C147" s="708" t="s">
        <v>312</v>
      </c>
      <c r="D147" s="694" t="s">
        <v>459</v>
      </c>
      <c r="E147" s="694" t="s">
        <v>460</v>
      </c>
      <c r="F147" s="695"/>
      <c r="G147" s="694"/>
      <c r="H147" s="736">
        <v>50000000</v>
      </c>
      <c r="I147" s="686" t="s">
        <v>1167</v>
      </c>
      <c r="J147" s="687"/>
      <c r="K147" s="681"/>
      <c r="L147" s="681">
        <f>+H147</f>
        <v>50000000</v>
      </c>
      <c r="M147" s="681"/>
      <c r="N147" s="681"/>
      <c r="O147" s="681"/>
      <c r="Q147" s="682">
        <f t="shared" ref="Q147:Q178" si="8">+H147-O147-K147-L147-M147-N147</f>
        <v>0</v>
      </c>
    </row>
    <row r="148" spans="1:17" s="542" customFormat="1" ht="60" x14ac:dyDescent="0.45">
      <c r="A148" s="672" t="s">
        <v>1057</v>
      </c>
      <c r="B148" s="674" t="s">
        <v>934</v>
      </c>
      <c r="C148" s="708" t="s">
        <v>312</v>
      </c>
      <c r="D148" s="694" t="s">
        <v>70</v>
      </c>
      <c r="E148" s="694" t="s">
        <v>472</v>
      </c>
      <c r="F148" s="695"/>
      <c r="G148" s="694"/>
      <c r="H148" s="736">
        <v>50000000</v>
      </c>
      <c r="I148" s="679" t="s">
        <v>1168</v>
      </c>
      <c r="J148" s="680"/>
      <c r="K148" s="681"/>
      <c r="L148" s="681"/>
      <c r="M148" s="681"/>
      <c r="N148" s="681">
        <f>+H148</f>
        <v>50000000</v>
      </c>
      <c r="O148" s="681"/>
      <c r="Q148" s="682">
        <f t="shared" si="8"/>
        <v>0</v>
      </c>
    </row>
    <row r="149" spans="1:17" s="542" customFormat="1" ht="60" x14ac:dyDescent="0.45">
      <c r="A149" s="672" t="s">
        <v>1058</v>
      </c>
      <c r="B149" s="674" t="s">
        <v>934</v>
      </c>
      <c r="C149" s="708" t="s">
        <v>312</v>
      </c>
      <c r="D149" s="694" t="s">
        <v>477</v>
      </c>
      <c r="E149" s="694" t="s">
        <v>478</v>
      </c>
      <c r="F149" s="695"/>
      <c r="G149" s="694"/>
      <c r="H149" s="736">
        <v>50000000</v>
      </c>
      <c r="I149" s="679" t="s">
        <v>1168</v>
      </c>
      <c r="J149" s="680"/>
      <c r="K149" s="681"/>
      <c r="L149" s="681"/>
      <c r="M149" s="681"/>
      <c r="N149" s="681">
        <f>+H149</f>
        <v>50000000</v>
      </c>
      <c r="O149" s="681"/>
      <c r="Q149" s="682">
        <f t="shared" si="8"/>
        <v>0</v>
      </c>
    </row>
    <row r="150" spans="1:17" s="542" customFormat="1" ht="45" x14ac:dyDescent="0.45">
      <c r="A150" s="672" t="s">
        <v>1059</v>
      </c>
      <c r="B150" s="674" t="s">
        <v>934</v>
      </c>
      <c r="C150" s="708" t="s">
        <v>312</v>
      </c>
      <c r="D150" s="694" t="s">
        <v>482</v>
      </c>
      <c r="E150" s="694" t="s">
        <v>481</v>
      </c>
      <c r="F150" s="695"/>
      <c r="G150" s="694"/>
      <c r="H150" s="736">
        <v>100000000</v>
      </c>
      <c r="I150" s="679" t="s">
        <v>1169</v>
      </c>
      <c r="J150" s="680"/>
      <c r="K150" s="681"/>
      <c r="L150" s="681"/>
      <c r="M150" s="681"/>
      <c r="N150" s="681"/>
      <c r="O150" s="681">
        <f>+H150</f>
        <v>100000000</v>
      </c>
      <c r="Q150" s="682">
        <f t="shared" si="8"/>
        <v>0</v>
      </c>
    </row>
    <row r="151" spans="1:17" s="542" customFormat="1" x14ac:dyDescent="0.45">
      <c r="A151" s="672"/>
      <c r="B151" s="674"/>
      <c r="C151" s="708"/>
      <c r="D151" s="694"/>
      <c r="E151" s="694"/>
      <c r="F151" s="695"/>
      <c r="G151" s="694"/>
      <c r="H151" s="736"/>
      <c r="I151" s="579"/>
      <c r="J151" s="674"/>
      <c r="K151" s="681"/>
      <c r="L151" s="681"/>
      <c r="M151" s="681"/>
      <c r="N151" s="681"/>
      <c r="O151" s="681"/>
      <c r="Q151" s="682">
        <f t="shared" si="8"/>
        <v>0</v>
      </c>
    </row>
    <row r="152" spans="1:17" s="542" customFormat="1" ht="49.5" customHeight="1" x14ac:dyDescent="0.45">
      <c r="A152" s="672" t="s">
        <v>1060</v>
      </c>
      <c r="B152" s="674" t="s">
        <v>935</v>
      </c>
      <c r="C152" s="708" t="s">
        <v>312</v>
      </c>
      <c r="D152" s="687" t="s">
        <v>497</v>
      </c>
      <c r="E152" s="687" t="s">
        <v>498</v>
      </c>
      <c r="F152" s="696"/>
      <c r="G152" s="696"/>
      <c r="H152" s="678">
        <v>25000000</v>
      </c>
      <c r="I152" s="711" t="s">
        <v>1166</v>
      </c>
      <c r="J152" s="712"/>
      <c r="K152" s="681"/>
      <c r="L152" s="681"/>
      <c r="M152" s="681">
        <f>+H152</f>
        <v>25000000</v>
      </c>
      <c r="N152" s="681"/>
      <c r="O152" s="681"/>
      <c r="Q152" s="682">
        <f t="shared" si="8"/>
        <v>0</v>
      </c>
    </row>
    <row r="153" spans="1:17" s="542" customFormat="1" ht="45" x14ac:dyDescent="0.45">
      <c r="A153" s="672" t="s">
        <v>1061</v>
      </c>
      <c r="B153" s="674" t="s">
        <v>935</v>
      </c>
      <c r="C153" s="708" t="s">
        <v>312</v>
      </c>
      <c r="D153" s="687" t="s">
        <v>501</v>
      </c>
      <c r="E153" s="687" t="s">
        <v>502</v>
      </c>
      <c r="F153" s="696"/>
      <c r="G153" s="696"/>
      <c r="H153" s="678">
        <v>150000000</v>
      </c>
      <c r="I153" s="679" t="s">
        <v>1171</v>
      </c>
      <c r="J153" s="680"/>
      <c r="K153" s="681">
        <f>+H153</f>
        <v>150000000</v>
      </c>
      <c r="L153" s="681"/>
      <c r="M153" s="681"/>
      <c r="N153" s="681"/>
      <c r="O153" s="681"/>
      <c r="Q153" s="682">
        <f t="shared" si="8"/>
        <v>0</v>
      </c>
    </row>
    <row r="154" spans="1:17" s="542" customFormat="1" ht="51.75" customHeight="1" x14ac:dyDescent="0.45">
      <c r="A154" s="672" t="s">
        <v>1062</v>
      </c>
      <c r="B154" s="674" t="s">
        <v>935</v>
      </c>
      <c r="C154" s="708" t="s">
        <v>312</v>
      </c>
      <c r="D154" s="687" t="s">
        <v>513</v>
      </c>
      <c r="E154" s="687" t="s">
        <v>514</v>
      </c>
      <c r="F154" s="696"/>
      <c r="G154" s="696"/>
      <c r="H154" s="678">
        <v>60000000</v>
      </c>
      <c r="I154" s="711" t="s">
        <v>1166</v>
      </c>
      <c r="J154" s="712"/>
      <c r="K154" s="681"/>
      <c r="L154" s="681"/>
      <c r="M154" s="681">
        <f>+H154</f>
        <v>60000000</v>
      </c>
      <c r="N154" s="681"/>
      <c r="O154" s="681"/>
      <c r="Q154" s="682">
        <f t="shared" si="8"/>
        <v>0</v>
      </c>
    </row>
    <row r="155" spans="1:17" s="542" customFormat="1" x14ac:dyDescent="0.45">
      <c r="A155" s="672"/>
      <c r="B155" s="674"/>
      <c r="C155" s="708"/>
      <c r="D155" s="687"/>
      <c r="E155" s="687"/>
      <c r="F155" s="696"/>
      <c r="G155" s="696"/>
      <c r="H155" s="678"/>
      <c r="I155" s="579"/>
      <c r="J155" s="674"/>
      <c r="K155" s="681"/>
      <c r="L155" s="681"/>
      <c r="M155" s="681"/>
      <c r="N155" s="681"/>
      <c r="O155" s="681"/>
      <c r="Q155" s="682">
        <f t="shared" si="8"/>
        <v>0</v>
      </c>
    </row>
    <row r="156" spans="1:17" s="542" customFormat="1" ht="45" x14ac:dyDescent="0.45">
      <c r="A156" s="672" t="s">
        <v>1063</v>
      </c>
      <c r="B156" s="674" t="s">
        <v>936</v>
      </c>
      <c r="C156" s="708" t="s">
        <v>312</v>
      </c>
      <c r="D156" s="694" t="s">
        <v>526</v>
      </c>
      <c r="E156" s="694" t="s">
        <v>527</v>
      </c>
      <c r="F156" s="737">
        <v>1120</v>
      </c>
      <c r="G156" s="695" t="s">
        <v>301</v>
      </c>
      <c r="H156" s="738">
        <v>200000000</v>
      </c>
      <c r="I156" s="679" t="s">
        <v>1169</v>
      </c>
      <c r="J156" s="680"/>
      <c r="K156" s="681"/>
      <c r="L156" s="681"/>
      <c r="M156" s="681"/>
      <c r="N156" s="681"/>
      <c r="O156" s="681">
        <f>+H156</f>
        <v>200000000</v>
      </c>
      <c r="Q156" s="682">
        <f t="shared" si="8"/>
        <v>0</v>
      </c>
    </row>
    <row r="157" spans="1:17" s="542" customFormat="1" ht="31.5" customHeight="1" x14ac:dyDescent="0.45">
      <c r="A157" s="672" t="s">
        <v>1064</v>
      </c>
      <c r="B157" s="674" t="s">
        <v>936</v>
      </c>
      <c r="C157" s="708" t="s">
        <v>312</v>
      </c>
      <c r="D157" s="694" t="s">
        <v>528</v>
      </c>
      <c r="E157" s="694" t="s">
        <v>529</v>
      </c>
      <c r="F157" s="695">
        <v>350</v>
      </c>
      <c r="G157" s="695" t="s">
        <v>301</v>
      </c>
      <c r="H157" s="738">
        <v>100000000</v>
      </c>
      <c r="I157" s="679" t="s">
        <v>1171</v>
      </c>
      <c r="J157" s="680"/>
      <c r="K157" s="681">
        <f>+H157</f>
        <v>100000000</v>
      </c>
      <c r="L157" s="681"/>
      <c r="M157" s="681"/>
      <c r="N157" s="681"/>
      <c r="O157" s="681"/>
      <c r="Q157" s="682">
        <f t="shared" si="8"/>
        <v>0</v>
      </c>
    </row>
    <row r="158" spans="1:17" s="542" customFormat="1" ht="30" x14ac:dyDescent="0.45">
      <c r="A158" s="672" t="s">
        <v>1065</v>
      </c>
      <c r="B158" s="674" t="s">
        <v>936</v>
      </c>
      <c r="C158" s="708" t="s">
        <v>312</v>
      </c>
      <c r="D158" s="694" t="s">
        <v>528</v>
      </c>
      <c r="E158" s="694" t="s">
        <v>532</v>
      </c>
      <c r="F158" s="695">
        <v>200</v>
      </c>
      <c r="G158" s="695" t="s">
        <v>301</v>
      </c>
      <c r="H158" s="738">
        <v>150000000</v>
      </c>
      <c r="I158" s="686" t="s">
        <v>1167</v>
      </c>
      <c r="J158" s="687"/>
      <c r="K158" s="681"/>
      <c r="L158" s="681">
        <f>+H158</f>
        <v>150000000</v>
      </c>
      <c r="M158" s="681"/>
      <c r="N158" s="681"/>
      <c r="O158" s="681"/>
      <c r="Q158" s="682">
        <f t="shared" si="8"/>
        <v>0</v>
      </c>
    </row>
    <row r="159" spans="1:17" s="542" customFormat="1" ht="45" x14ac:dyDescent="0.45">
      <c r="A159" s="672" t="s">
        <v>1066</v>
      </c>
      <c r="B159" s="674" t="s">
        <v>936</v>
      </c>
      <c r="C159" s="708" t="s">
        <v>312</v>
      </c>
      <c r="D159" s="694" t="s">
        <v>540</v>
      </c>
      <c r="E159" s="694" t="s">
        <v>541</v>
      </c>
      <c r="F159" s="695">
        <v>480</v>
      </c>
      <c r="G159" s="695" t="s">
        <v>301</v>
      </c>
      <c r="H159" s="717">
        <v>150000000</v>
      </c>
      <c r="I159" s="679" t="s">
        <v>1169</v>
      </c>
      <c r="J159" s="680"/>
      <c r="K159" s="681"/>
      <c r="L159" s="681"/>
      <c r="M159" s="681"/>
      <c r="N159" s="681"/>
      <c r="O159" s="681">
        <f>+H159</f>
        <v>150000000</v>
      </c>
      <c r="Q159" s="682">
        <f t="shared" si="8"/>
        <v>0</v>
      </c>
    </row>
    <row r="160" spans="1:17" s="542" customFormat="1" x14ac:dyDescent="0.45">
      <c r="A160" s="672"/>
      <c r="B160" s="674"/>
      <c r="C160" s="708"/>
      <c r="D160" s="694"/>
      <c r="E160" s="694"/>
      <c r="F160" s="695"/>
      <c r="G160" s="695"/>
      <c r="H160" s="717"/>
      <c r="I160" s="579"/>
      <c r="J160" s="674"/>
      <c r="K160" s="681"/>
      <c r="L160" s="681"/>
      <c r="M160" s="681"/>
      <c r="N160" s="681"/>
      <c r="O160" s="681"/>
      <c r="Q160" s="682">
        <f t="shared" si="8"/>
        <v>0</v>
      </c>
    </row>
    <row r="161" spans="1:17" s="542" customFormat="1" ht="45" x14ac:dyDescent="0.45">
      <c r="A161" s="672" t="s">
        <v>1067</v>
      </c>
      <c r="B161" s="674" t="s">
        <v>570</v>
      </c>
      <c r="C161" s="708" t="s">
        <v>312</v>
      </c>
      <c r="D161" s="687" t="s">
        <v>595</v>
      </c>
      <c r="E161" s="687" t="s">
        <v>596</v>
      </c>
      <c r="F161" s="696">
        <v>1</v>
      </c>
      <c r="G161" s="696" t="s">
        <v>406</v>
      </c>
      <c r="H161" s="678">
        <v>100000000</v>
      </c>
      <c r="I161" s="679" t="s">
        <v>1169</v>
      </c>
      <c r="J161" s="680"/>
      <c r="K161" s="681"/>
      <c r="L161" s="681"/>
      <c r="M161" s="681"/>
      <c r="N161" s="681"/>
      <c r="O161" s="681">
        <f>+H161</f>
        <v>100000000</v>
      </c>
      <c r="Q161" s="682">
        <f t="shared" si="8"/>
        <v>0</v>
      </c>
    </row>
    <row r="162" spans="1:17" s="542" customFormat="1" ht="60" x14ac:dyDescent="0.45">
      <c r="A162" s="672" t="s">
        <v>1068</v>
      </c>
      <c r="B162" s="674" t="s">
        <v>570</v>
      </c>
      <c r="C162" s="708" t="s">
        <v>312</v>
      </c>
      <c r="D162" s="687" t="s">
        <v>70</v>
      </c>
      <c r="E162" s="687" t="s">
        <v>597</v>
      </c>
      <c r="F162" s="696" t="s">
        <v>598</v>
      </c>
      <c r="G162" s="696">
        <v>10</v>
      </c>
      <c r="H162" s="678">
        <v>100000000</v>
      </c>
      <c r="I162" s="679" t="s">
        <v>1168</v>
      </c>
      <c r="J162" s="680"/>
      <c r="K162" s="681"/>
      <c r="L162" s="681"/>
      <c r="M162" s="681"/>
      <c r="N162" s="681">
        <f>+H162</f>
        <v>100000000</v>
      </c>
      <c r="O162" s="681"/>
      <c r="Q162" s="682">
        <f t="shared" si="8"/>
        <v>0</v>
      </c>
    </row>
    <row r="163" spans="1:17" s="542" customFormat="1" ht="60" x14ac:dyDescent="0.45">
      <c r="A163" s="672" t="s">
        <v>1069</v>
      </c>
      <c r="B163" s="674" t="s">
        <v>570</v>
      </c>
      <c r="C163" s="708" t="s">
        <v>312</v>
      </c>
      <c r="D163" s="687" t="s">
        <v>70</v>
      </c>
      <c r="E163" s="687" t="s">
        <v>599</v>
      </c>
      <c r="F163" s="696" t="s">
        <v>600</v>
      </c>
      <c r="G163" s="696">
        <v>15</v>
      </c>
      <c r="H163" s="678">
        <v>145000000</v>
      </c>
      <c r="I163" s="679" t="s">
        <v>1168</v>
      </c>
      <c r="J163" s="680"/>
      <c r="K163" s="681"/>
      <c r="L163" s="681"/>
      <c r="M163" s="681"/>
      <c r="N163" s="681">
        <f>+H163</f>
        <v>145000000</v>
      </c>
      <c r="O163" s="681"/>
      <c r="Q163" s="682">
        <f t="shared" si="8"/>
        <v>0</v>
      </c>
    </row>
    <row r="164" spans="1:17" s="542" customFormat="1" ht="60" x14ac:dyDescent="0.45">
      <c r="A164" s="672" t="s">
        <v>1070</v>
      </c>
      <c r="B164" s="674" t="s">
        <v>570</v>
      </c>
      <c r="C164" s="708" t="s">
        <v>312</v>
      </c>
      <c r="D164" s="687" t="s">
        <v>70</v>
      </c>
      <c r="E164" s="687" t="s">
        <v>601</v>
      </c>
      <c r="F164" s="696" t="s">
        <v>600</v>
      </c>
      <c r="G164" s="696">
        <v>15</v>
      </c>
      <c r="H164" s="678">
        <v>150000000</v>
      </c>
      <c r="I164" s="679" t="s">
        <v>1168</v>
      </c>
      <c r="J164" s="680"/>
      <c r="K164" s="681"/>
      <c r="L164" s="681"/>
      <c r="M164" s="681"/>
      <c r="N164" s="681">
        <f>+H164</f>
        <v>150000000</v>
      </c>
      <c r="O164" s="681"/>
      <c r="Q164" s="682">
        <f t="shared" si="8"/>
        <v>0</v>
      </c>
    </row>
    <row r="165" spans="1:17" s="542" customFormat="1" ht="60" x14ac:dyDescent="0.45">
      <c r="A165" s="672" t="s">
        <v>1071</v>
      </c>
      <c r="B165" s="674" t="s">
        <v>570</v>
      </c>
      <c r="C165" s="708" t="s">
        <v>312</v>
      </c>
      <c r="D165" s="687" t="s">
        <v>70</v>
      </c>
      <c r="E165" s="687" t="s">
        <v>602</v>
      </c>
      <c r="F165" s="696"/>
      <c r="G165" s="696">
        <v>10</v>
      </c>
      <c r="H165" s="678">
        <v>100000000</v>
      </c>
      <c r="I165" s="679" t="s">
        <v>1168</v>
      </c>
      <c r="J165" s="680"/>
      <c r="K165" s="681"/>
      <c r="L165" s="681"/>
      <c r="M165" s="681"/>
      <c r="N165" s="681">
        <f>+H165</f>
        <v>100000000</v>
      </c>
      <c r="O165" s="681"/>
      <c r="Q165" s="682">
        <f t="shared" si="8"/>
        <v>0</v>
      </c>
    </row>
    <row r="166" spans="1:17" s="542" customFormat="1" ht="48" customHeight="1" x14ac:dyDescent="0.45">
      <c r="A166" s="672" t="s">
        <v>1072</v>
      </c>
      <c r="B166" s="674" t="s">
        <v>570</v>
      </c>
      <c r="C166" s="708" t="s">
        <v>312</v>
      </c>
      <c r="D166" s="687" t="s">
        <v>603</v>
      </c>
      <c r="E166" s="687" t="s">
        <v>604</v>
      </c>
      <c r="F166" s="696"/>
      <c r="G166" s="696"/>
      <c r="H166" s="678">
        <v>60000000</v>
      </c>
      <c r="I166" s="711" t="s">
        <v>1166</v>
      </c>
      <c r="J166" s="712"/>
      <c r="K166" s="681"/>
      <c r="L166" s="681"/>
      <c r="M166" s="681">
        <f>+H166</f>
        <v>60000000</v>
      </c>
      <c r="N166" s="681"/>
      <c r="O166" s="681"/>
      <c r="Q166" s="682">
        <f t="shared" si="8"/>
        <v>0</v>
      </c>
    </row>
    <row r="167" spans="1:17" s="542" customFormat="1" x14ac:dyDescent="0.45">
      <c r="A167" s="672" t="s">
        <v>1073</v>
      </c>
      <c r="B167" s="674" t="s">
        <v>570</v>
      </c>
      <c r="C167" s="708" t="s">
        <v>312</v>
      </c>
      <c r="D167" s="687"/>
      <c r="E167" s="687" t="s">
        <v>605</v>
      </c>
      <c r="F167" s="696"/>
      <c r="G167" s="696"/>
      <c r="H167" s="678"/>
      <c r="I167" s="579"/>
      <c r="J167" s="674"/>
      <c r="K167" s="681"/>
      <c r="L167" s="681"/>
      <c r="M167" s="681"/>
      <c r="N167" s="681"/>
      <c r="O167" s="681"/>
      <c r="Q167" s="682">
        <f t="shared" si="8"/>
        <v>0</v>
      </c>
    </row>
    <row r="168" spans="1:17" s="542" customFormat="1" x14ac:dyDescent="0.45">
      <c r="A168" s="672" t="s">
        <v>1074</v>
      </c>
      <c r="B168" s="674" t="s">
        <v>570</v>
      </c>
      <c r="C168" s="708" t="s">
        <v>312</v>
      </c>
      <c r="D168" s="687"/>
      <c r="E168" s="687" t="s">
        <v>606</v>
      </c>
      <c r="F168" s="696"/>
      <c r="G168" s="696"/>
      <c r="H168" s="678"/>
      <c r="I168" s="579"/>
      <c r="J168" s="674"/>
      <c r="K168" s="681"/>
      <c r="L168" s="681"/>
      <c r="M168" s="681"/>
      <c r="N168" s="681"/>
      <c r="O168" s="681"/>
      <c r="Q168" s="682">
        <f t="shared" si="8"/>
        <v>0</v>
      </c>
    </row>
    <row r="169" spans="1:17" s="542" customFormat="1" ht="50.25" customHeight="1" x14ac:dyDescent="0.45">
      <c r="A169" s="672" t="s">
        <v>1075</v>
      </c>
      <c r="B169" s="674" t="s">
        <v>570</v>
      </c>
      <c r="C169" s="708" t="s">
        <v>312</v>
      </c>
      <c r="D169" s="687" t="s">
        <v>607</v>
      </c>
      <c r="E169" s="687" t="s">
        <v>608</v>
      </c>
      <c r="F169" s="696" t="s">
        <v>609</v>
      </c>
      <c r="G169" s="696"/>
      <c r="H169" s="678">
        <v>200000000</v>
      </c>
      <c r="I169" s="711" t="s">
        <v>1166</v>
      </c>
      <c r="J169" s="712"/>
      <c r="K169" s="681"/>
      <c r="L169" s="681"/>
      <c r="M169" s="681">
        <f>+H169</f>
        <v>200000000</v>
      </c>
      <c r="N169" s="681"/>
      <c r="O169" s="681"/>
      <c r="Q169" s="682">
        <f t="shared" si="8"/>
        <v>0</v>
      </c>
    </row>
    <row r="170" spans="1:17" s="542" customFormat="1" x14ac:dyDescent="0.45">
      <c r="A170" s="672"/>
      <c r="B170" s="674"/>
      <c r="C170" s="708"/>
      <c r="D170" s="687"/>
      <c r="E170" s="687"/>
      <c r="F170" s="696"/>
      <c r="G170" s="696"/>
      <c r="H170" s="678"/>
      <c r="I170" s="579"/>
      <c r="J170" s="674"/>
      <c r="K170" s="681"/>
      <c r="L170" s="681"/>
      <c r="M170" s="681"/>
      <c r="N170" s="681"/>
      <c r="O170" s="681"/>
      <c r="Q170" s="682">
        <f t="shared" si="8"/>
        <v>0</v>
      </c>
    </row>
    <row r="171" spans="1:17" s="542" customFormat="1" ht="48" customHeight="1" x14ac:dyDescent="0.45">
      <c r="A171" s="672" t="s">
        <v>1076</v>
      </c>
      <c r="B171" s="674" t="s">
        <v>937</v>
      </c>
      <c r="C171" s="708" t="s">
        <v>312</v>
      </c>
      <c r="D171" s="687" t="s">
        <v>615</v>
      </c>
      <c r="E171" s="687" t="s">
        <v>616</v>
      </c>
      <c r="F171" s="696">
        <v>1</v>
      </c>
      <c r="G171" s="696" t="s">
        <v>406</v>
      </c>
      <c r="H171" s="678">
        <v>200000000</v>
      </c>
      <c r="I171" s="711" t="s">
        <v>1166</v>
      </c>
      <c r="J171" s="712"/>
      <c r="K171" s="681"/>
      <c r="L171" s="681"/>
      <c r="M171" s="681">
        <f>+H171</f>
        <v>200000000</v>
      </c>
      <c r="N171" s="681"/>
      <c r="O171" s="681"/>
      <c r="Q171" s="682">
        <f t="shared" si="8"/>
        <v>0</v>
      </c>
    </row>
    <row r="172" spans="1:17" s="542" customFormat="1" ht="45" x14ac:dyDescent="0.45">
      <c r="A172" s="672" t="s">
        <v>1077</v>
      </c>
      <c r="B172" s="674" t="s">
        <v>937</v>
      </c>
      <c r="C172" s="708" t="s">
        <v>312</v>
      </c>
      <c r="D172" s="687" t="s">
        <v>617</v>
      </c>
      <c r="E172" s="687" t="s">
        <v>618</v>
      </c>
      <c r="F172" s="696">
        <v>1</v>
      </c>
      <c r="G172" s="696" t="s">
        <v>406</v>
      </c>
      <c r="H172" s="678">
        <v>50000000</v>
      </c>
      <c r="I172" s="679" t="s">
        <v>1169</v>
      </c>
      <c r="J172" s="680"/>
      <c r="K172" s="681"/>
      <c r="L172" s="681"/>
      <c r="M172" s="681"/>
      <c r="N172" s="681"/>
      <c r="O172" s="681">
        <f>+H172</f>
        <v>50000000</v>
      </c>
      <c r="Q172" s="682">
        <f t="shared" si="8"/>
        <v>0</v>
      </c>
    </row>
    <row r="173" spans="1:17" s="542" customFormat="1" ht="45" x14ac:dyDescent="0.45">
      <c r="A173" s="672" t="s">
        <v>1078</v>
      </c>
      <c r="B173" s="674" t="s">
        <v>937</v>
      </c>
      <c r="C173" s="708" t="s">
        <v>312</v>
      </c>
      <c r="D173" s="687" t="s">
        <v>617</v>
      </c>
      <c r="E173" s="687" t="s">
        <v>619</v>
      </c>
      <c r="F173" s="696">
        <v>1</v>
      </c>
      <c r="G173" s="696" t="s">
        <v>406</v>
      </c>
      <c r="H173" s="678">
        <v>100000000</v>
      </c>
      <c r="I173" s="679" t="s">
        <v>1169</v>
      </c>
      <c r="J173" s="680"/>
      <c r="K173" s="681"/>
      <c r="L173" s="681"/>
      <c r="M173" s="681"/>
      <c r="N173" s="681"/>
      <c r="O173" s="681">
        <f>+H173</f>
        <v>100000000</v>
      </c>
      <c r="Q173" s="682">
        <f t="shared" si="8"/>
        <v>0</v>
      </c>
    </row>
    <row r="174" spans="1:17" s="542" customFormat="1" ht="32.25" customHeight="1" x14ac:dyDescent="0.45">
      <c r="A174" s="672" t="s">
        <v>1079</v>
      </c>
      <c r="B174" s="674" t="s">
        <v>937</v>
      </c>
      <c r="C174" s="708" t="s">
        <v>312</v>
      </c>
      <c r="D174" s="687" t="s">
        <v>620</v>
      </c>
      <c r="E174" s="687" t="s">
        <v>621</v>
      </c>
      <c r="F174" s="696">
        <v>1</v>
      </c>
      <c r="G174" s="696" t="s">
        <v>278</v>
      </c>
      <c r="H174" s="678">
        <v>85000000</v>
      </c>
      <c r="I174" s="686" t="s">
        <v>1167</v>
      </c>
      <c r="J174" s="687"/>
      <c r="K174" s="681"/>
      <c r="L174" s="681">
        <f>+H174</f>
        <v>85000000</v>
      </c>
      <c r="M174" s="681"/>
      <c r="N174" s="681"/>
      <c r="O174" s="681"/>
      <c r="Q174" s="682">
        <f t="shared" si="8"/>
        <v>0</v>
      </c>
    </row>
    <row r="175" spans="1:17" s="542" customFormat="1" ht="33.75" customHeight="1" x14ac:dyDescent="0.45">
      <c r="A175" s="672" t="s">
        <v>1080</v>
      </c>
      <c r="B175" s="674" t="s">
        <v>937</v>
      </c>
      <c r="C175" s="708" t="s">
        <v>312</v>
      </c>
      <c r="D175" s="687" t="s">
        <v>620</v>
      </c>
      <c r="E175" s="687" t="s">
        <v>622</v>
      </c>
      <c r="F175" s="696">
        <v>2</v>
      </c>
      <c r="G175" s="696" t="s">
        <v>406</v>
      </c>
      <c r="H175" s="678">
        <v>150000000</v>
      </c>
      <c r="I175" s="686" t="s">
        <v>1167</v>
      </c>
      <c r="J175" s="687"/>
      <c r="K175" s="681"/>
      <c r="L175" s="681">
        <f>+H175</f>
        <v>150000000</v>
      </c>
      <c r="M175" s="681"/>
      <c r="N175" s="681"/>
      <c r="O175" s="681"/>
      <c r="Q175" s="682">
        <f t="shared" si="8"/>
        <v>0</v>
      </c>
    </row>
    <row r="176" spans="1:17" s="542" customFormat="1" ht="60" x14ac:dyDescent="0.45">
      <c r="A176" s="672" t="s">
        <v>1081</v>
      </c>
      <c r="B176" s="674" t="s">
        <v>937</v>
      </c>
      <c r="C176" s="708" t="s">
        <v>312</v>
      </c>
      <c r="D176" s="687" t="s">
        <v>70</v>
      </c>
      <c r="E176" s="687" t="s">
        <v>623</v>
      </c>
      <c r="F176" s="696">
        <v>6</v>
      </c>
      <c r="G176" s="696" t="s">
        <v>624</v>
      </c>
      <c r="H176" s="678">
        <v>65000000</v>
      </c>
      <c r="I176" s="679" t="s">
        <v>1168</v>
      </c>
      <c r="J176" s="680"/>
      <c r="K176" s="681"/>
      <c r="L176" s="681"/>
      <c r="M176" s="681"/>
      <c r="N176" s="681">
        <f>+H176</f>
        <v>65000000</v>
      </c>
      <c r="O176" s="681"/>
      <c r="Q176" s="682">
        <f t="shared" si="8"/>
        <v>0</v>
      </c>
    </row>
    <row r="177" spans="1:17" s="542" customFormat="1" x14ac:dyDescent="0.45">
      <c r="A177" s="672"/>
      <c r="B177" s="674"/>
      <c r="C177" s="708"/>
      <c r="D177" s="687"/>
      <c r="E177" s="687"/>
      <c r="F177" s="696"/>
      <c r="G177" s="696"/>
      <c r="H177" s="678"/>
      <c r="I177" s="679"/>
      <c r="J177" s="680"/>
      <c r="K177" s="681"/>
      <c r="L177" s="681"/>
      <c r="M177" s="681"/>
      <c r="N177" s="681"/>
      <c r="O177" s="681"/>
      <c r="Q177" s="682">
        <f t="shared" si="8"/>
        <v>0</v>
      </c>
    </row>
    <row r="178" spans="1:17" s="542" customFormat="1" ht="60" x14ac:dyDescent="0.45">
      <c r="A178" s="672" t="s">
        <v>1082</v>
      </c>
      <c r="B178" s="674" t="s">
        <v>939</v>
      </c>
      <c r="C178" s="708" t="s">
        <v>312</v>
      </c>
      <c r="D178" s="687" t="s">
        <v>70</v>
      </c>
      <c r="E178" s="687" t="s">
        <v>641</v>
      </c>
      <c r="F178" s="696">
        <v>20</v>
      </c>
      <c r="G178" s="696" t="s">
        <v>624</v>
      </c>
      <c r="H178" s="678">
        <v>200000000</v>
      </c>
      <c r="I178" s="679" t="s">
        <v>1168</v>
      </c>
      <c r="J178" s="680"/>
      <c r="K178" s="681"/>
      <c r="L178" s="681"/>
      <c r="M178" s="681"/>
      <c r="N178" s="681">
        <f>+H178</f>
        <v>200000000</v>
      </c>
      <c r="O178" s="681"/>
      <c r="Q178" s="682">
        <f t="shared" si="8"/>
        <v>0</v>
      </c>
    </row>
    <row r="179" spans="1:17" s="542" customFormat="1" ht="45" x14ac:dyDescent="0.45">
      <c r="A179" s="672" t="s">
        <v>1083</v>
      </c>
      <c r="B179" s="674" t="s">
        <v>939</v>
      </c>
      <c r="C179" s="708" t="s">
        <v>312</v>
      </c>
      <c r="D179" s="687" t="s">
        <v>642</v>
      </c>
      <c r="E179" s="687" t="s">
        <v>643</v>
      </c>
      <c r="F179" s="696"/>
      <c r="G179" s="696"/>
      <c r="H179" s="678">
        <v>100000000</v>
      </c>
      <c r="I179" s="679" t="s">
        <v>1169</v>
      </c>
      <c r="J179" s="680"/>
      <c r="K179" s="681"/>
      <c r="L179" s="681"/>
      <c r="M179" s="681"/>
      <c r="N179" s="681"/>
      <c r="O179" s="681">
        <f>+H179</f>
        <v>100000000</v>
      </c>
      <c r="Q179" s="682">
        <f t="shared" ref="Q179:Q196" si="9">+H179-O179-K179-L179-M179-N179</f>
        <v>0</v>
      </c>
    </row>
    <row r="180" spans="1:17" s="542" customFormat="1" ht="60" x14ac:dyDescent="0.45">
      <c r="A180" s="672" t="s">
        <v>1084</v>
      </c>
      <c r="B180" s="674" t="s">
        <v>939</v>
      </c>
      <c r="C180" s="708" t="s">
        <v>312</v>
      </c>
      <c r="D180" s="687" t="s">
        <v>70</v>
      </c>
      <c r="E180" s="687" t="s">
        <v>644</v>
      </c>
      <c r="F180" s="696">
        <v>20</v>
      </c>
      <c r="G180" s="696" t="s">
        <v>624</v>
      </c>
      <c r="H180" s="678">
        <v>200000000</v>
      </c>
      <c r="I180" s="679" t="s">
        <v>1168</v>
      </c>
      <c r="J180" s="680"/>
      <c r="K180" s="681"/>
      <c r="L180" s="681"/>
      <c r="M180" s="681"/>
      <c r="N180" s="681">
        <f>+H180</f>
        <v>200000000</v>
      </c>
      <c r="O180" s="681"/>
      <c r="Q180" s="682">
        <f t="shared" si="9"/>
        <v>0</v>
      </c>
    </row>
    <row r="181" spans="1:17" s="542" customFormat="1" ht="48" customHeight="1" x14ac:dyDescent="0.45">
      <c r="A181" s="672" t="s">
        <v>1085</v>
      </c>
      <c r="B181" s="674" t="s">
        <v>939</v>
      </c>
      <c r="C181" s="708" t="s">
        <v>312</v>
      </c>
      <c r="D181" s="687" t="s">
        <v>645</v>
      </c>
      <c r="E181" s="687" t="s">
        <v>646</v>
      </c>
      <c r="F181" s="696"/>
      <c r="G181" s="696"/>
      <c r="H181" s="678">
        <v>200000000</v>
      </c>
      <c r="I181" s="711" t="s">
        <v>1166</v>
      </c>
      <c r="J181" s="712"/>
      <c r="K181" s="681"/>
      <c r="L181" s="681"/>
      <c r="M181" s="681">
        <f>+H181</f>
        <v>200000000</v>
      </c>
      <c r="N181" s="681"/>
      <c r="O181" s="681"/>
      <c r="Q181" s="682">
        <f t="shared" si="9"/>
        <v>0</v>
      </c>
    </row>
    <row r="182" spans="1:17" s="542" customFormat="1" ht="60" x14ac:dyDescent="0.45">
      <c r="A182" s="672" t="s">
        <v>1086</v>
      </c>
      <c r="B182" s="674" t="s">
        <v>939</v>
      </c>
      <c r="C182" s="708" t="s">
        <v>312</v>
      </c>
      <c r="D182" s="687" t="s">
        <v>70</v>
      </c>
      <c r="E182" s="687" t="s">
        <v>647</v>
      </c>
      <c r="F182" s="696">
        <v>20</v>
      </c>
      <c r="G182" s="696" t="s">
        <v>624</v>
      </c>
      <c r="H182" s="678">
        <v>200000000</v>
      </c>
      <c r="I182" s="679" t="s">
        <v>1168</v>
      </c>
      <c r="J182" s="680"/>
      <c r="K182" s="681"/>
      <c r="L182" s="681"/>
      <c r="M182" s="681"/>
      <c r="N182" s="681">
        <f>+H182</f>
        <v>200000000</v>
      </c>
      <c r="O182" s="681"/>
      <c r="Q182" s="682">
        <f t="shared" si="9"/>
        <v>0</v>
      </c>
    </row>
    <row r="183" spans="1:17" s="542" customFormat="1" ht="60" x14ac:dyDescent="0.45">
      <c r="A183" s="672" t="s">
        <v>1087</v>
      </c>
      <c r="B183" s="674" t="s">
        <v>939</v>
      </c>
      <c r="C183" s="708" t="s">
        <v>312</v>
      </c>
      <c r="D183" s="687" t="s">
        <v>70</v>
      </c>
      <c r="E183" s="687" t="s">
        <v>648</v>
      </c>
      <c r="F183" s="696">
        <v>20</v>
      </c>
      <c r="G183" s="696" t="s">
        <v>624</v>
      </c>
      <c r="H183" s="678">
        <v>200000000</v>
      </c>
      <c r="I183" s="679" t="s">
        <v>1168</v>
      </c>
      <c r="J183" s="680"/>
      <c r="K183" s="681"/>
      <c r="L183" s="681"/>
      <c r="M183" s="681"/>
      <c r="N183" s="681">
        <f>+H183</f>
        <v>200000000</v>
      </c>
      <c r="O183" s="681"/>
      <c r="Q183" s="682">
        <f t="shared" si="9"/>
        <v>0</v>
      </c>
    </row>
    <row r="184" spans="1:17" s="542" customFormat="1" ht="60" x14ac:dyDescent="0.45">
      <c r="A184" s="672" t="s">
        <v>1088</v>
      </c>
      <c r="B184" s="674" t="s">
        <v>939</v>
      </c>
      <c r="C184" s="708" t="s">
        <v>312</v>
      </c>
      <c r="D184" s="687" t="s">
        <v>70</v>
      </c>
      <c r="E184" s="687" t="s">
        <v>649</v>
      </c>
      <c r="F184" s="696">
        <v>20</v>
      </c>
      <c r="G184" s="696" t="s">
        <v>624</v>
      </c>
      <c r="H184" s="678">
        <v>200000000</v>
      </c>
      <c r="I184" s="679" t="s">
        <v>1168</v>
      </c>
      <c r="J184" s="680"/>
      <c r="K184" s="681"/>
      <c r="L184" s="681"/>
      <c r="M184" s="681"/>
      <c r="N184" s="681">
        <f>+H184</f>
        <v>200000000</v>
      </c>
      <c r="O184" s="681"/>
      <c r="Q184" s="682">
        <f t="shared" si="9"/>
        <v>0</v>
      </c>
    </row>
    <row r="185" spans="1:17" s="542" customFormat="1" x14ac:dyDescent="0.45">
      <c r="A185" s="672"/>
      <c r="B185" s="674"/>
      <c r="C185" s="708"/>
      <c r="D185" s="687"/>
      <c r="E185" s="687"/>
      <c r="F185" s="696"/>
      <c r="G185" s="696"/>
      <c r="H185" s="678"/>
      <c r="I185" s="579"/>
      <c r="J185" s="674"/>
      <c r="K185" s="681"/>
      <c r="L185" s="681"/>
      <c r="M185" s="681"/>
      <c r="N185" s="681"/>
      <c r="O185" s="681"/>
      <c r="Q185" s="682">
        <f t="shared" si="9"/>
        <v>0</v>
      </c>
    </row>
    <row r="186" spans="1:17" s="542" customFormat="1" ht="60" x14ac:dyDescent="0.45">
      <c r="A186" s="672" t="s">
        <v>1089</v>
      </c>
      <c r="B186" s="674" t="s">
        <v>671</v>
      </c>
      <c r="C186" s="708" t="s">
        <v>312</v>
      </c>
      <c r="D186" s="687" t="s">
        <v>70</v>
      </c>
      <c r="E186" s="687" t="s">
        <v>653</v>
      </c>
      <c r="F186" s="696">
        <v>20</v>
      </c>
      <c r="G186" s="696" t="s">
        <v>624</v>
      </c>
      <c r="H186" s="678">
        <v>200000000</v>
      </c>
      <c r="I186" s="679" t="s">
        <v>1168</v>
      </c>
      <c r="J186" s="680"/>
      <c r="K186" s="681"/>
      <c r="L186" s="681"/>
      <c r="M186" s="681"/>
      <c r="N186" s="681">
        <f>+H186</f>
        <v>200000000</v>
      </c>
      <c r="O186" s="681"/>
      <c r="Q186" s="682">
        <f t="shared" si="9"/>
        <v>0</v>
      </c>
    </row>
    <row r="187" spans="1:17" s="542" customFormat="1" ht="60" x14ac:dyDescent="0.45">
      <c r="A187" s="672" t="s">
        <v>1090</v>
      </c>
      <c r="B187" s="674" t="s">
        <v>671</v>
      </c>
      <c r="C187" s="708" t="s">
        <v>312</v>
      </c>
      <c r="D187" s="687"/>
      <c r="E187" s="687" t="s">
        <v>654</v>
      </c>
      <c r="F187" s="739">
        <v>10</v>
      </c>
      <c r="G187" s="696" t="s">
        <v>624</v>
      </c>
      <c r="H187" s="678">
        <v>100000000</v>
      </c>
      <c r="I187" s="679" t="s">
        <v>1168</v>
      </c>
      <c r="J187" s="680"/>
      <c r="K187" s="681"/>
      <c r="L187" s="681"/>
      <c r="M187" s="681"/>
      <c r="N187" s="681">
        <f>+H187</f>
        <v>100000000</v>
      </c>
      <c r="O187" s="681"/>
      <c r="Q187" s="682">
        <f t="shared" si="9"/>
        <v>0</v>
      </c>
    </row>
    <row r="188" spans="1:17" s="542" customFormat="1" ht="60" x14ac:dyDescent="0.45">
      <c r="A188" s="672" t="s">
        <v>1091</v>
      </c>
      <c r="B188" s="674" t="s">
        <v>671</v>
      </c>
      <c r="C188" s="708" t="s">
        <v>312</v>
      </c>
      <c r="D188" s="687"/>
      <c r="E188" s="687" t="s">
        <v>655</v>
      </c>
      <c r="F188" s="739">
        <v>10</v>
      </c>
      <c r="G188" s="696" t="s">
        <v>624</v>
      </c>
      <c r="H188" s="678">
        <v>100000000</v>
      </c>
      <c r="I188" s="679" t="s">
        <v>1168</v>
      </c>
      <c r="J188" s="680"/>
      <c r="K188" s="681"/>
      <c r="L188" s="681"/>
      <c r="M188" s="681"/>
      <c r="N188" s="681">
        <f>+H188</f>
        <v>100000000</v>
      </c>
      <c r="O188" s="681"/>
      <c r="Q188" s="682">
        <f t="shared" si="9"/>
        <v>0</v>
      </c>
    </row>
    <row r="189" spans="1:17" s="542" customFormat="1" ht="60" x14ac:dyDescent="0.45">
      <c r="A189" s="672" t="s">
        <v>1092</v>
      </c>
      <c r="B189" s="674" t="s">
        <v>671</v>
      </c>
      <c r="C189" s="708" t="s">
        <v>312</v>
      </c>
      <c r="D189" s="687"/>
      <c r="E189" s="687" t="s">
        <v>656</v>
      </c>
      <c r="F189" s="739">
        <v>15</v>
      </c>
      <c r="G189" s="696" t="s">
        <v>624</v>
      </c>
      <c r="H189" s="678">
        <v>150000000</v>
      </c>
      <c r="I189" s="679" t="s">
        <v>1168</v>
      </c>
      <c r="J189" s="680"/>
      <c r="K189" s="681"/>
      <c r="L189" s="681"/>
      <c r="M189" s="681"/>
      <c r="N189" s="681">
        <f>+H189</f>
        <v>150000000</v>
      </c>
      <c r="O189" s="681"/>
      <c r="Q189" s="682">
        <f t="shared" si="9"/>
        <v>0</v>
      </c>
    </row>
    <row r="190" spans="1:17" s="542" customFormat="1" ht="60" x14ac:dyDescent="0.45">
      <c r="A190" s="672" t="s">
        <v>1097</v>
      </c>
      <c r="B190" s="674" t="s">
        <v>671</v>
      </c>
      <c r="C190" s="708" t="s">
        <v>312</v>
      </c>
      <c r="D190" s="687"/>
      <c r="E190" s="687" t="s">
        <v>657</v>
      </c>
      <c r="F190" s="696">
        <v>10</v>
      </c>
      <c r="G190" s="696" t="s">
        <v>624</v>
      </c>
      <c r="H190" s="678">
        <v>100000000</v>
      </c>
      <c r="I190" s="679" t="s">
        <v>1168</v>
      </c>
      <c r="J190" s="680"/>
      <c r="K190" s="681"/>
      <c r="L190" s="681"/>
      <c r="M190" s="681"/>
      <c r="N190" s="681">
        <f>+H190</f>
        <v>100000000</v>
      </c>
      <c r="O190" s="681"/>
      <c r="Q190" s="682">
        <f t="shared" si="9"/>
        <v>0</v>
      </c>
    </row>
    <row r="191" spans="1:17" s="542" customFormat="1" ht="45" customHeight="1" x14ac:dyDescent="0.45">
      <c r="A191" s="672" t="s">
        <v>1098</v>
      </c>
      <c r="B191" s="674" t="s">
        <v>671</v>
      </c>
      <c r="C191" s="708" t="s">
        <v>312</v>
      </c>
      <c r="D191" s="687" t="s">
        <v>658</v>
      </c>
      <c r="E191" s="687" t="s">
        <v>659</v>
      </c>
      <c r="F191" s="696">
        <v>1</v>
      </c>
      <c r="G191" s="696" t="s">
        <v>406</v>
      </c>
      <c r="H191" s="678">
        <v>30000000</v>
      </c>
      <c r="I191" s="711" t="s">
        <v>1166</v>
      </c>
      <c r="J191" s="712"/>
      <c r="K191" s="681"/>
      <c r="L191" s="681"/>
      <c r="M191" s="681">
        <f>+H191</f>
        <v>30000000</v>
      </c>
      <c r="N191" s="681"/>
      <c r="O191" s="681"/>
      <c r="Q191" s="682">
        <f t="shared" si="9"/>
        <v>0</v>
      </c>
    </row>
    <row r="192" spans="1:17" s="542" customFormat="1" ht="51" customHeight="1" x14ac:dyDescent="0.45">
      <c r="A192" s="672" t="s">
        <v>1099</v>
      </c>
      <c r="B192" s="674" t="s">
        <v>671</v>
      </c>
      <c r="C192" s="708" t="s">
        <v>312</v>
      </c>
      <c r="D192" s="687"/>
      <c r="E192" s="687" t="s">
        <v>660</v>
      </c>
      <c r="F192" s="696">
        <v>1</v>
      </c>
      <c r="G192" s="696" t="s">
        <v>406</v>
      </c>
      <c r="H192" s="678">
        <v>30000000</v>
      </c>
      <c r="I192" s="711" t="s">
        <v>1166</v>
      </c>
      <c r="J192" s="712"/>
      <c r="K192" s="681"/>
      <c r="L192" s="681"/>
      <c r="M192" s="681">
        <f>+H193</f>
        <v>30000000</v>
      </c>
      <c r="N192" s="681"/>
      <c r="O192" s="681"/>
      <c r="Q192" s="682">
        <f t="shared" si="9"/>
        <v>0</v>
      </c>
    </row>
    <row r="193" spans="1:17" s="542" customFormat="1" ht="60" x14ac:dyDescent="0.45">
      <c r="A193" s="672" t="s">
        <v>1100</v>
      </c>
      <c r="B193" s="674" t="s">
        <v>671</v>
      </c>
      <c r="C193" s="708" t="s">
        <v>312</v>
      </c>
      <c r="D193" s="687"/>
      <c r="E193" s="687" t="s">
        <v>661</v>
      </c>
      <c r="F193" s="740">
        <v>1</v>
      </c>
      <c r="G193" s="740" t="s">
        <v>406</v>
      </c>
      <c r="H193" s="678">
        <v>30000000</v>
      </c>
      <c r="I193" s="711" t="s">
        <v>1166</v>
      </c>
      <c r="J193" s="712"/>
      <c r="K193" s="681"/>
      <c r="L193" s="681"/>
      <c r="M193" s="681">
        <f>+H193</f>
        <v>30000000</v>
      </c>
      <c r="N193" s="681"/>
      <c r="O193" s="681"/>
      <c r="Q193" s="682">
        <f t="shared" si="9"/>
        <v>0</v>
      </c>
    </row>
    <row r="194" spans="1:17" s="542" customFormat="1" ht="45" x14ac:dyDescent="0.45">
      <c r="A194" s="672" t="s">
        <v>1101</v>
      </c>
      <c r="B194" s="674" t="s">
        <v>671</v>
      </c>
      <c r="C194" s="708" t="s">
        <v>312</v>
      </c>
      <c r="D194" s="687" t="s">
        <v>662</v>
      </c>
      <c r="E194" s="687" t="s">
        <v>663</v>
      </c>
      <c r="F194" s="696">
        <v>1</v>
      </c>
      <c r="G194" s="696" t="s">
        <v>406</v>
      </c>
      <c r="H194" s="678">
        <v>150000000</v>
      </c>
      <c r="I194" s="679" t="s">
        <v>1169</v>
      </c>
      <c r="J194" s="680"/>
      <c r="K194" s="681"/>
      <c r="L194" s="681"/>
      <c r="M194" s="681"/>
      <c r="N194" s="681"/>
      <c r="O194" s="681">
        <f>+H194</f>
        <v>150000000</v>
      </c>
      <c r="Q194" s="682">
        <f t="shared" si="9"/>
        <v>0</v>
      </c>
    </row>
    <row r="195" spans="1:17" s="542" customFormat="1" ht="45" x14ac:dyDescent="0.45">
      <c r="A195" s="672" t="s">
        <v>1102</v>
      </c>
      <c r="B195" s="674" t="s">
        <v>671</v>
      </c>
      <c r="C195" s="708" t="s">
        <v>312</v>
      </c>
      <c r="D195" s="687"/>
      <c r="E195" s="687" t="s">
        <v>656</v>
      </c>
      <c r="F195" s="696">
        <v>1</v>
      </c>
      <c r="G195" s="696" t="s">
        <v>406</v>
      </c>
      <c r="H195" s="678">
        <v>200000000</v>
      </c>
      <c r="I195" s="679" t="s">
        <v>1169</v>
      </c>
      <c r="J195" s="680"/>
      <c r="K195" s="681"/>
      <c r="L195" s="681"/>
      <c r="M195" s="681"/>
      <c r="N195" s="681"/>
      <c r="O195" s="681">
        <f>+H195</f>
        <v>200000000</v>
      </c>
      <c r="Q195" s="682">
        <f t="shared" si="9"/>
        <v>0</v>
      </c>
    </row>
    <row r="196" spans="1:17" x14ac:dyDescent="0.45">
      <c r="A196" s="725"/>
      <c r="B196" s="560"/>
      <c r="C196" s="633"/>
      <c r="D196" s="561"/>
      <c r="E196" s="561"/>
      <c r="F196" s="562"/>
      <c r="G196" s="562"/>
      <c r="H196" s="606"/>
      <c r="I196" s="579"/>
      <c r="J196" s="579"/>
      <c r="K196" s="726"/>
      <c r="L196" s="726"/>
      <c r="M196" s="726"/>
      <c r="N196" s="726"/>
      <c r="O196" s="726"/>
      <c r="Q196" s="727">
        <f t="shared" si="9"/>
        <v>0</v>
      </c>
    </row>
    <row r="197" spans="1:17" s="570" customFormat="1" x14ac:dyDescent="0.45">
      <c r="A197" s="757" t="s">
        <v>1103</v>
      </c>
      <c r="B197" s="553" t="s">
        <v>943</v>
      </c>
      <c r="C197" s="758" t="s">
        <v>312</v>
      </c>
      <c r="D197" s="554" t="s">
        <v>1175</v>
      </c>
      <c r="E197" s="554" t="s">
        <v>691</v>
      </c>
      <c r="F197" s="571" t="s">
        <v>690</v>
      </c>
      <c r="G197" s="571"/>
      <c r="H197" s="574">
        <v>50000000</v>
      </c>
      <c r="I197" s="553"/>
      <c r="J197" s="553"/>
      <c r="K197" s="759"/>
      <c r="L197" s="759"/>
      <c r="M197" s="759"/>
      <c r="N197" s="759"/>
      <c r="O197" s="759"/>
      <c r="P197" s="760">
        <f>+H197</f>
        <v>50000000</v>
      </c>
      <c r="Q197" s="735" t="s">
        <v>1173</v>
      </c>
    </row>
    <row r="198" spans="1:17" s="542" customFormat="1" ht="45" x14ac:dyDescent="0.45">
      <c r="A198" s="672" t="s">
        <v>1104</v>
      </c>
      <c r="B198" s="674" t="s">
        <v>943</v>
      </c>
      <c r="C198" s="708" t="s">
        <v>312</v>
      </c>
      <c r="D198" s="687" t="s">
        <v>692</v>
      </c>
      <c r="E198" s="687" t="s">
        <v>693</v>
      </c>
      <c r="F198" s="740">
        <v>1</v>
      </c>
      <c r="G198" s="740" t="s">
        <v>406</v>
      </c>
      <c r="H198" s="678">
        <v>150000000</v>
      </c>
      <c r="I198" s="679" t="s">
        <v>1169</v>
      </c>
      <c r="J198" s="680"/>
      <c r="K198" s="681"/>
      <c r="L198" s="681"/>
      <c r="M198" s="681"/>
      <c r="N198" s="681"/>
      <c r="O198" s="681">
        <f>+H198</f>
        <v>150000000</v>
      </c>
      <c r="Q198" s="682">
        <f t="shared" ref="Q198:Q220" si="10">+H198-O198-K198-L198-M198-N198</f>
        <v>0</v>
      </c>
    </row>
    <row r="199" spans="1:17" s="542" customFormat="1" ht="60" x14ac:dyDescent="0.45">
      <c r="A199" s="672" t="s">
        <v>1105</v>
      </c>
      <c r="B199" s="674" t="s">
        <v>943</v>
      </c>
      <c r="C199" s="708" t="s">
        <v>312</v>
      </c>
      <c r="D199" s="687" t="s">
        <v>70</v>
      </c>
      <c r="E199" s="687" t="s">
        <v>566</v>
      </c>
      <c r="F199" s="696">
        <v>20</v>
      </c>
      <c r="G199" s="696" t="s">
        <v>624</v>
      </c>
      <c r="H199" s="678">
        <v>200000000</v>
      </c>
      <c r="I199" s="679" t="s">
        <v>1168</v>
      </c>
      <c r="J199" s="680"/>
      <c r="K199" s="681"/>
      <c r="L199" s="681"/>
      <c r="M199" s="681"/>
      <c r="N199" s="681">
        <f>+H199</f>
        <v>200000000</v>
      </c>
      <c r="O199" s="681"/>
      <c r="Q199" s="682">
        <f t="shared" si="10"/>
        <v>0</v>
      </c>
    </row>
    <row r="200" spans="1:17" s="542" customFormat="1" ht="60" x14ac:dyDescent="0.45">
      <c r="A200" s="672" t="s">
        <v>1106</v>
      </c>
      <c r="B200" s="674" t="s">
        <v>943</v>
      </c>
      <c r="C200" s="708" t="s">
        <v>312</v>
      </c>
      <c r="D200" s="687" t="s">
        <v>70</v>
      </c>
      <c r="E200" s="687" t="s">
        <v>694</v>
      </c>
      <c r="F200" s="740">
        <v>8</v>
      </c>
      <c r="G200" s="740" t="s">
        <v>624</v>
      </c>
      <c r="H200" s="678">
        <v>40000000</v>
      </c>
      <c r="I200" s="679" t="s">
        <v>1168</v>
      </c>
      <c r="J200" s="680"/>
      <c r="K200" s="681"/>
      <c r="L200" s="681"/>
      <c r="M200" s="681"/>
      <c r="N200" s="681">
        <f>+H200</f>
        <v>40000000</v>
      </c>
      <c r="O200" s="681"/>
      <c r="Q200" s="682">
        <f t="shared" si="10"/>
        <v>0</v>
      </c>
    </row>
    <row r="201" spans="1:17" x14ac:dyDescent="0.45">
      <c r="A201" s="725"/>
      <c r="B201" s="560"/>
      <c r="C201" s="633"/>
      <c r="D201" s="561"/>
      <c r="E201" s="561"/>
      <c r="F201" s="551"/>
      <c r="G201" s="551"/>
      <c r="H201" s="606"/>
      <c r="I201" s="579"/>
      <c r="J201" s="579"/>
      <c r="K201" s="726"/>
      <c r="L201" s="726"/>
      <c r="M201" s="726"/>
      <c r="N201" s="726"/>
      <c r="O201" s="726"/>
      <c r="Q201" s="727">
        <f t="shared" si="10"/>
        <v>0</v>
      </c>
    </row>
    <row r="202" spans="1:17" s="542" customFormat="1" ht="60" x14ac:dyDescent="0.45">
      <c r="A202" s="672" t="s">
        <v>1108</v>
      </c>
      <c r="B202" s="674" t="s">
        <v>946</v>
      </c>
      <c r="C202" s="708" t="s">
        <v>312</v>
      </c>
      <c r="D202" s="687" t="s">
        <v>70</v>
      </c>
      <c r="E202" s="687" t="s">
        <v>699</v>
      </c>
      <c r="F202" s="696">
        <v>1</v>
      </c>
      <c r="G202" s="696" t="s">
        <v>406</v>
      </c>
      <c r="H202" s="678">
        <v>100000000</v>
      </c>
      <c r="I202" s="679" t="s">
        <v>1168</v>
      </c>
      <c r="J202" s="680"/>
      <c r="K202" s="681"/>
      <c r="L202" s="681"/>
      <c r="M202" s="681"/>
      <c r="N202" s="681">
        <f>+H202</f>
        <v>100000000</v>
      </c>
      <c r="O202" s="681"/>
      <c r="Q202" s="682">
        <f t="shared" si="10"/>
        <v>0</v>
      </c>
    </row>
    <row r="203" spans="1:17" s="542" customFormat="1" ht="60" x14ac:dyDescent="0.45">
      <c r="A203" s="672" t="s">
        <v>1109</v>
      </c>
      <c r="B203" s="674" t="s">
        <v>946</v>
      </c>
      <c r="C203" s="708" t="s">
        <v>312</v>
      </c>
      <c r="D203" s="687" t="s">
        <v>70</v>
      </c>
      <c r="E203" s="687" t="s">
        <v>700</v>
      </c>
      <c r="F203" s="696">
        <v>1</v>
      </c>
      <c r="G203" s="696" t="s">
        <v>406</v>
      </c>
      <c r="H203" s="678">
        <v>300000000</v>
      </c>
      <c r="I203" s="679" t="s">
        <v>1168</v>
      </c>
      <c r="J203" s="680"/>
      <c r="K203" s="681"/>
      <c r="L203" s="681"/>
      <c r="M203" s="681"/>
      <c r="N203" s="681">
        <f>+H203</f>
        <v>300000000</v>
      </c>
      <c r="O203" s="681"/>
      <c r="Q203" s="682">
        <f t="shared" si="10"/>
        <v>0</v>
      </c>
    </row>
    <row r="204" spans="1:17" s="542" customFormat="1" ht="60" x14ac:dyDescent="0.45">
      <c r="A204" s="672" t="s">
        <v>1110</v>
      </c>
      <c r="B204" s="674" t="s">
        <v>946</v>
      </c>
      <c r="C204" s="708" t="s">
        <v>312</v>
      </c>
      <c r="D204" s="687" t="s">
        <v>70</v>
      </c>
      <c r="E204" s="687" t="s">
        <v>701</v>
      </c>
      <c r="F204" s="696">
        <v>1</v>
      </c>
      <c r="G204" s="696" t="s">
        <v>406</v>
      </c>
      <c r="H204" s="678">
        <v>200000000</v>
      </c>
      <c r="I204" s="679" t="s">
        <v>1168</v>
      </c>
      <c r="J204" s="680"/>
      <c r="K204" s="681"/>
      <c r="L204" s="681"/>
      <c r="M204" s="681"/>
      <c r="N204" s="681">
        <f>+H204</f>
        <v>200000000</v>
      </c>
      <c r="O204" s="681"/>
      <c r="Q204" s="682">
        <f t="shared" si="10"/>
        <v>0</v>
      </c>
    </row>
    <row r="205" spans="1:17" s="542" customFormat="1" ht="45" x14ac:dyDescent="0.45">
      <c r="A205" s="672" t="s">
        <v>1111</v>
      </c>
      <c r="B205" s="674" t="s">
        <v>946</v>
      </c>
      <c r="C205" s="708" t="s">
        <v>312</v>
      </c>
      <c r="D205" s="687" t="s">
        <v>634</v>
      </c>
      <c r="E205" s="687" t="s">
        <v>702</v>
      </c>
      <c r="F205" s="696">
        <v>1</v>
      </c>
      <c r="G205" s="696" t="s">
        <v>406</v>
      </c>
      <c r="H205" s="678">
        <v>150000000</v>
      </c>
      <c r="I205" s="679" t="s">
        <v>1169</v>
      </c>
      <c r="J205" s="680"/>
      <c r="K205" s="681"/>
      <c r="L205" s="681"/>
      <c r="M205" s="681"/>
      <c r="N205" s="681"/>
      <c r="O205" s="681">
        <f>+H205</f>
        <v>150000000</v>
      </c>
      <c r="Q205" s="682">
        <f t="shared" si="10"/>
        <v>0</v>
      </c>
    </row>
    <row r="206" spans="1:17" s="542" customFormat="1" ht="45" x14ac:dyDescent="0.45">
      <c r="A206" s="672" t="s">
        <v>1112</v>
      </c>
      <c r="B206" s="674" t="s">
        <v>946</v>
      </c>
      <c r="C206" s="708" t="s">
        <v>312</v>
      </c>
      <c r="D206" s="687" t="s">
        <v>634</v>
      </c>
      <c r="E206" s="687" t="s">
        <v>703</v>
      </c>
      <c r="F206" s="696">
        <v>1</v>
      </c>
      <c r="G206" s="696" t="s">
        <v>406</v>
      </c>
      <c r="H206" s="678">
        <v>175000000</v>
      </c>
      <c r="I206" s="679" t="s">
        <v>1171</v>
      </c>
      <c r="J206" s="680"/>
      <c r="K206" s="681">
        <f>+H206</f>
        <v>175000000</v>
      </c>
      <c r="L206" s="681"/>
      <c r="M206" s="681"/>
      <c r="N206" s="681"/>
      <c r="O206" s="681"/>
      <c r="Q206" s="682">
        <f t="shared" si="10"/>
        <v>0</v>
      </c>
    </row>
    <row r="207" spans="1:17" s="542" customFormat="1" ht="45" x14ac:dyDescent="0.45">
      <c r="A207" s="672" t="s">
        <v>1113</v>
      </c>
      <c r="B207" s="674" t="s">
        <v>946</v>
      </c>
      <c r="C207" s="708" t="s">
        <v>312</v>
      </c>
      <c r="D207" s="687" t="s">
        <v>634</v>
      </c>
      <c r="E207" s="687" t="s">
        <v>704</v>
      </c>
      <c r="F207" s="740">
        <v>1</v>
      </c>
      <c r="G207" s="740" t="s">
        <v>406</v>
      </c>
      <c r="H207" s="678">
        <v>150000000</v>
      </c>
      <c r="I207" s="679" t="s">
        <v>1169</v>
      </c>
      <c r="J207" s="680"/>
      <c r="K207" s="681"/>
      <c r="L207" s="681"/>
      <c r="M207" s="681"/>
      <c r="N207" s="681"/>
      <c r="O207" s="681">
        <f>+H207</f>
        <v>150000000</v>
      </c>
      <c r="Q207" s="682">
        <f t="shared" si="10"/>
        <v>0</v>
      </c>
    </row>
    <row r="208" spans="1:17" s="542" customFormat="1" x14ac:dyDescent="0.45">
      <c r="A208" s="672"/>
      <c r="B208" s="674"/>
      <c r="C208" s="708"/>
      <c r="D208" s="687"/>
      <c r="E208" s="687"/>
      <c r="F208" s="740"/>
      <c r="G208" s="740"/>
      <c r="H208" s="678"/>
      <c r="I208" s="579"/>
      <c r="J208" s="674"/>
      <c r="K208" s="681"/>
      <c r="L208" s="681"/>
      <c r="M208" s="681"/>
      <c r="N208" s="681"/>
      <c r="O208" s="681"/>
      <c r="Q208" s="682">
        <f t="shared" si="10"/>
        <v>0</v>
      </c>
    </row>
    <row r="209" spans="1:17" s="542" customFormat="1" ht="60" x14ac:dyDescent="0.45">
      <c r="A209" s="672" t="s">
        <v>1114</v>
      </c>
      <c r="B209" s="673" t="s">
        <v>711</v>
      </c>
      <c r="C209" s="708" t="s">
        <v>312</v>
      </c>
      <c r="D209" s="694" t="s">
        <v>724</v>
      </c>
      <c r="E209" s="683" t="s">
        <v>725</v>
      </c>
      <c r="F209" s="695">
        <v>6</v>
      </c>
      <c r="G209" s="696" t="s">
        <v>726</v>
      </c>
      <c r="H209" s="741">
        <v>85000000</v>
      </c>
      <c r="I209" s="711" t="s">
        <v>1166</v>
      </c>
      <c r="J209" s="712"/>
      <c r="K209" s="681"/>
      <c r="L209" s="681"/>
      <c r="M209" s="681">
        <f>+H209</f>
        <v>85000000</v>
      </c>
      <c r="N209" s="681"/>
      <c r="O209" s="681"/>
      <c r="Q209" s="682">
        <f t="shared" si="10"/>
        <v>0</v>
      </c>
    </row>
    <row r="210" spans="1:17" s="542" customFormat="1" x14ac:dyDescent="0.45">
      <c r="A210" s="672"/>
      <c r="B210" s="673" t="s">
        <v>711</v>
      </c>
      <c r="C210" s="708" t="s">
        <v>312</v>
      </c>
      <c r="D210" s="687" t="s">
        <v>724</v>
      </c>
      <c r="E210" s="687" t="s">
        <v>727</v>
      </c>
      <c r="F210" s="696"/>
      <c r="G210" s="696"/>
      <c r="H210" s="645"/>
      <c r="I210" s="579"/>
      <c r="J210" s="674"/>
      <c r="K210" s="681"/>
      <c r="L210" s="681"/>
      <c r="M210" s="681"/>
      <c r="N210" s="681"/>
      <c r="O210" s="681"/>
      <c r="Q210" s="682">
        <f t="shared" si="10"/>
        <v>0</v>
      </c>
    </row>
    <row r="211" spans="1:17" s="542" customFormat="1" x14ac:dyDescent="0.45">
      <c r="A211" s="672"/>
      <c r="B211" s="673" t="s">
        <v>711</v>
      </c>
      <c r="C211" s="708" t="s">
        <v>312</v>
      </c>
      <c r="D211" s="687" t="s">
        <v>724</v>
      </c>
      <c r="E211" s="687" t="s">
        <v>728</v>
      </c>
      <c r="F211" s="696"/>
      <c r="G211" s="696"/>
      <c r="H211" s="645"/>
      <c r="I211" s="579"/>
      <c r="J211" s="674"/>
      <c r="K211" s="681"/>
      <c r="L211" s="681"/>
      <c r="M211" s="681"/>
      <c r="N211" s="681"/>
      <c r="O211" s="681"/>
      <c r="Q211" s="682">
        <f t="shared" si="10"/>
        <v>0</v>
      </c>
    </row>
    <row r="212" spans="1:17" s="542" customFormat="1" x14ac:dyDescent="0.45">
      <c r="A212" s="672"/>
      <c r="B212" s="673" t="s">
        <v>711</v>
      </c>
      <c r="C212" s="708" t="s">
        <v>312</v>
      </c>
      <c r="D212" s="687" t="s">
        <v>724</v>
      </c>
      <c r="E212" s="687" t="s">
        <v>729</v>
      </c>
      <c r="F212" s="696"/>
      <c r="G212" s="696"/>
      <c r="H212" s="645"/>
      <c r="I212" s="579"/>
      <c r="J212" s="674"/>
      <c r="K212" s="681"/>
      <c r="L212" s="681"/>
      <c r="M212" s="681"/>
      <c r="N212" s="681"/>
      <c r="O212" s="681"/>
      <c r="Q212" s="682">
        <f t="shared" si="10"/>
        <v>0</v>
      </c>
    </row>
    <row r="213" spans="1:17" s="542" customFormat="1" x14ac:dyDescent="0.45">
      <c r="A213" s="672"/>
      <c r="B213" s="673" t="s">
        <v>711</v>
      </c>
      <c r="C213" s="708" t="s">
        <v>312</v>
      </c>
      <c r="D213" s="687" t="s">
        <v>724</v>
      </c>
      <c r="E213" s="687" t="s">
        <v>730</v>
      </c>
      <c r="F213" s="696"/>
      <c r="G213" s="696"/>
      <c r="H213" s="645"/>
      <c r="I213" s="579"/>
      <c r="J213" s="674"/>
      <c r="K213" s="681"/>
      <c r="L213" s="681"/>
      <c r="M213" s="681"/>
      <c r="N213" s="681"/>
      <c r="O213" s="681"/>
      <c r="Q213" s="682">
        <f t="shared" si="10"/>
        <v>0</v>
      </c>
    </row>
    <row r="214" spans="1:17" s="542" customFormat="1" x14ac:dyDescent="0.45">
      <c r="A214" s="672"/>
      <c r="B214" s="673" t="s">
        <v>711</v>
      </c>
      <c r="C214" s="708" t="s">
        <v>312</v>
      </c>
      <c r="D214" s="687" t="s">
        <v>724</v>
      </c>
      <c r="E214" s="687" t="s">
        <v>731</v>
      </c>
      <c r="F214" s="696"/>
      <c r="G214" s="696"/>
      <c r="H214" s="645"/>
      <c r="I214" s="579"/>
      <c r="J214" s="674"/>
      <c r="K214" s="681"/>
      <c r="L214" s="681"/>
      <c r="M214" s="681"/>
      <c r="N214" s="681"/>
      <c r="O214" s="681"/>
      <c r="Q214" s="682">
        <f t="shared" si="10"/>
        <v>0</v>
      </c>
    </row>
    <row r="215" spans="1:17" s="542" customFormat="1" ht="60" x14ac:dyDescent="0.45">
      <c r="A215" s="672">
        <v>182</v>
      </c>
      <c r="B215" s="673" t="s">
        <v>711</v>
      </c>
      <c r="C215" s="708" t="s">
        <v>312</v>
      </c>
      <c r="D215" s="687" t="s">
        <v>70</v>
      </c>
      <c r="E215" s="687" t="s">
        <v>743</v>
      </c>
      <c r="F215" s="696">
        <v>10</v>
      </c>
      <c r="G215" s="696" t="s">
        <v>744</v>
      </c>
      <c r="H215" s="645">
        <v>60000000</v>
      </c>
      <c r="I215" s="679" t="s">
        <v>1168</v>
      </c>
      <c r="J215" s="680"/>
      <c r="K215" s="681"/>
      <c r="L215" s="681"/>
      <c r="M215" s="681"/>
      <c r="N215" s="681">
        <f t="shared" ref="N215:N220" si="11">+H215</f>
        <v>60000000</v>
      </c>
      <c r="O215" s="681"/>
      <c r="Q215" s="682">
        <f t="shared" si="10"/>
        <v>0</v>
      </c>
    </row>
    <row r="216" spans="1:17" s="542" customFormat="1" ht="60" x14ac:dyDescent="0.45">
      <c r="A216" s="672">
        <v>183</v>
      </c>
      <c r="B216" s="673" t="s">
        <v>711</v>
      </c>
      <c r="C216" s="708" t="s">
        <v>312</v>
      </c>
      <c r="D216" s="687" t="s">
        <v>70</v>
      </c>
      <c r="E216" s="687" t="s">
        <v>745</v>
      </c>
      <c r="F216" s="696">
        <v>3</v>
      </c>
      <c r="G216" s="696" t="s">
        <v>744</v>
      </c>
      <c r="H216" s="645">
        <v>18000000</v>
      </c>
      <c r="I216" s="679" t="s">
        <v>1168</v>
      </c>
      <c r="J216" s="680"/>
      <c r="K216" s="681"/>
      <c r="L216" s="681"/>
      <c r="M216" s="681"/>
      <c r="N216" s="681">
        <f t="shared" si="11"/>
        <v>18000000</v>
      </c>
      <c r="O216" s="681"/>
      <c r="Q216" s="682">
        <f t="shared" si="10"/>
        <v>0</v>
      </c>
    </row>
    <row r="217" spans="1:17" s="542" customFormat="1" ht="60" x14ac:dyDescent="0.45">
      <c r="A217" s="672">
        <v>184</v>
      </c>
      <c r="B217" s="673" t="s">
        <v>711</v>
      </c>
      <c r="C217" s="708" t="s">
        <v>312</v>
      </c>
      <c r="D217" s="687" t="s">
        <v>70</v>
      </c>
      <c r="E217" s="687" t="s">
        <v>746</v>
      </c>
      <c r="F217" s="696">
        <v>15</v>
      </c>
      <c r="G217" s="696" t="s">
        <v>744</v>
      </c>
      <c r="H217" s="645">
        <v>90000000</v>
      </c>
      <c r="I217" s="679" t="s">
        <v>1168</v>
      </c>
      <c r="J217" s="680"/>
      <c r="K217" s="681"/>
      <c r="L217" s="681"/>
      <c r="M217" s="681"/>
      <c r="N217" s="681">
        <f t="shared" si="11"/>
        <v>90000000</v>
      </c>
      <c r="O217" s="681"/>
      <c r="Q217" s="682">
        <f t="shared" si="10"/>
        <v>0</v>
      </c>
    </row>
    <row r="218" spans="1:17" s="542" customFormat="1" ht="60" x14ac:dyDescent="0.45">
      <c r="A218" s="672">
        <v>185</v>
      </c>
      <c r="B218" s="673" t="s">
        <v>711</v>
      </c>
      <c r="C218" s="708" t="s">
        <v>312</v>
      </c>
      <c r="D218" s="687" t="s">
        <v>70</v>
      </c>
      <c r="E218" s="687" t="s">
        <v>747</v>
      </c>
      <c r="F218" s="696">
        <v>3</v>
      </c>
      <c r="G218" s="696" t="s">
        <v>744</v>
      </c>
      <c r="H218" s="645">
        <v>30000000</v>
      </c>
      <c r="I218" s="679" t="s">
        <v>1168</v>
      </c>
      <c r="J218" s="680"/>
      <c r="K218" s="681"/>
      <c r="L218" s="681"/>
      <c r="M218" s="681"/>
      <c r="N218" s="681">
        <f t="shared" si="11"/>
        <v>30000000</v>
      </c>
      <c r="O218" s="681"/>
      <c r="Q218" s="682">
        <f t="shared" si="10"/>
        <v>0</v>
      </c>
    </row>
    <row r="219" spans="1:17" s="542" customFormat="1" ht="60" x14ac:dyDescent="0.45">
      <c r="A219" s="672">
        <v>186</v>
      </c>
      <c r="B219" s="673" t="s">
        <v>711</v>
      </c>
      <c r="C219" s="708" t="s">
        <v>312</v>
      </c>
      <c r="D219" s="687" t="s">
        <v>70</v>
      </c>
      <c r="E219" s="687" t="s">
        <v>748</v>
      </c>
      <c r="F219" s="696">
        <v>3</v>
      </c>
      <c r="G219" s="696" t="s">
        <v>744</v>
      </c>
      <c r="H219" s="645">
        <v>30000000</v>
      </c>
      <c r="I219" s="679" t="s">
        <v>1168</v>
      </c>
      <c r="J219" s="680"/>
      <c r="K219" s="681"/>
      <c r="L219" s="681"/>
      <c r="M219" s="681"/>
      <c r="N219" s="681">
        <f t="shared" si="11"/>
        <v>30000000</v>
      </c>
      <c r="O219" s="681"/>
      <c r="Q219" s="682">
        <f t="shared" si="10"/>
        <v>0</v>
      </c>
    </row>
    <row r="220" spans="1:17" s="542" customFormat="1" ht="60" x14ac:dyDescent="0.45">
      <c r="A220" s="672">
        <v>187</v>
      </c>
      <c r="B220" s="673" t="s">
        <v>711</v>
      </c>
      <c r="C220" s="708" t="s">
        <v>312</v>
      </c>
      <c r="D220" s="687" t="s">
        <v>70</v>
      </c>
      <c r="E220" s="687" t="s">
        <v>749</v>
      </c>
      <c r="F220" s="696">
        <v>4</v>
      </c>
      <c r="G220" s="696" t="s">
        <v>744</v>
      </c>
      <c r="H220" s="645">
        <v>40000000</v>
      </c>
      <c r="I220" s="679" t="s">
        <v>1168</v>
      </c>
      <c r="J220" s="680"/>
      <c r="K220" s="681"/>
      <c r="L220" s="681"/>
      <c r="M220" s="681"/>
      <c r="N220" s="681">
        <f t="shared" si="11"/>
        <v>40000000</v>
      </c>
      <c r="O220" s="681"/>
      <c r="Q220" s="682">
        <f t="shared" si="10"/>
        <v>0</v>
      </c>
    </row>
    <row r="221" spans="1:17" s="591" customFormat="1" ht="83.25" customHeight="1" x14ac:dyDescent="0.45">
      <c r="A221" s="742" t="s">
        <v>918</v>
      </c>
      <c r="B221" s="743" t="s">
        <v>137</v>
      </c>
      <c r="C221" s="590" t="s">
        <v>312</v>
      </c>
      <c r="D221" s="590" t="s">
        <v>103</v>
      </c>
      <c r="E221" s="590" t="s">
        <v>104</v>
      </c>
      <c r="F221" s="744" t="s">
        <v>105</v>
      </c>
      <c r="G221" s="744" t="s">
        <v>98</v>
      </c>
      <c r="H221" s="745">
        <v>150000000</v>
      </c>
      <c r="I221" s="590"/>
      <c r="J221" s="590" t="s">
        <v>1186</v>
      </c>
      <c r="K221" s="746"/>
      <c r="L221" s="746"/>
      <c r="M221" s="746"/>
      <c r="N221" s="746"/>
      <c r="O221" s="746"/>
    </row>
    <row r="222" spans="1:17" s="591" customFormat="1" ht="83.25" customHeight="1" x14ac:dyDescent="0.45">
      <c r="A222" s="742" t="s">
        <v>919</v>
      </c>
      <c r="B222" s="743" t="s">
        <v>1116</v>
      </c>
      <c r="C222" s="590" t="s">
        <v>312</v>
      </c>
      <c r="D222" s="649" t="s">
        <v>530</v>
      </c>
      <c r="E222" s="649" t="s">
        <v>531</v>
      </c>
      <c r="F222" s="650">
        <v>1</v>
      </c>
      <c r="G222" s="650" t="s">
        <v>278</v>
      </c>
      <c r="H222" s="747">
        <v>50000000</v>
      </c>
      <c r="I222" s="590"/>
      <c r="J222" s="590" t="s">
        <v>1186</v>
      </c>
      <c r="K222" s="746"/>
      <c r="L222" s="746"/>
      <c r="M222" s="746" t="s">
        <v>1145</v>
      </c>
      <c r="N222" s="746"/>
      <c r="O222" s="746"/>
    </row>
    <row r="223" spans="1:17" s="591" customFormat="1" ht="14.65" customHeight="1" x14ac:dyDescent="0.45">
      <c r="A223" s="585">
        <v>42</v>
      </c>
      <c r="B223" s="746" t="s">
        <v>374</v>
      </c>
      <c r="C223" s="586" t="s">
        <v>312</v>
      </c>
      <c r="D223" s="748" t="s">
        <v>341</v>
      </c>
      <c r="E223" s="748" t="s">
        <v>342</v>
      </c>
      <c r="F223" s="749">
        <v>1</v>
      </c>
      <c r="G223" s="749" t="s">
        <v>35</v>
      </c>
      <c r="H223" s="750">
        <v>90000000</v>
      </c>
      <c r="I223" s="590"/>
      <c r="J223" s="590" t="s">
        <v>1196</v>
      </c>
    </row>
    <row r="224" spans="1:17" s="591" customFormat="1" ht="60" x14ac:dyDescent="0.45">
      <c r="A224" s="585">
        <v>43</v>
      </c>
      <c r="B224" s="746" t="s">
        <v>374</v>
      </c>
      <c r="C224" s="586" t="s">
        <v>312</v>
      </c>
      <c r="D224" s="748" t="s">
        <v>343</v>
      </c>
      <c r="E224" s="748" t="s">
        <v>344</v>
      </c>
      <c r="F224" s="749">
        <v>1</v>
      </c>
      <c r="G224" s="749" t="s">
        <v>35</v>
      </c>
      <c r="H224" s="750">
        <v>90000000</v>
      </c>
      <c r="I224" s="590"/>
      <c r="J224" s="590" t="s">
        <v>1196</v>
      </c>
    </row>
    <row r="225" spans="1:17" s="591" customFormat="1" x14ac:dyDescent="0.45">
      <c r="A225" s="585">
        <v>54</v>
      </c>
      <c r="B225" s="746" t="s">
        <v>420</v>
      </c>
      <c r="C225" s="586" t="s">
        <v>312</v>
      </c>
      <c r="D225" s="751" t="s">
        <v>316</v>
      </c>
      <c r="E225" s="590" t="s">
        <v>430</v>
      </c>
      <c r="F225" s="749" t="s">
        <v>431</v>
      </c>
      <c r="G225" s="749" t="s">
        <v>98</v>
      </c>
      <c r="H225" s="752">
        <v>75000000</v>
      </c>
      <c r="I225" s="590"/>
      <c r="J225" s="590" t="s">
        <v>1196</v>
      </c>
    </row>
    <row r="226" spans="1:17" s="591" customFormat="1" x14ac:dyDescent="0.45">
      <c r="A226" s="585"/>
      <c r="B226" s="746"/>
      <c r="C226" s="586"/>
      <c r="D226" s="751"/>
      <c r="E226" s="590"/>
      <c r="F226" s="749"/>
      <c r="G226" s="749"/>
      <c r="H226" s="752"/>
      <c r="I226" s="590"/>
      <c r="J226" s="590"/>
    </row>
    <row r="227" spans="1:17" s="591" customFormat="1" ht="30" x14ac:dyDescent="0.45">
      <c r="A227" s="585">
        <v>77</v>
      </c>
      <c r="B227" s="746" t="s">
        <v>937</v>
      </c>
      <c r="C227" s="586" t="s">
        <v>312</v>
      </c>
      <c r="D227" s="590" t="s">
        <v>628</v>
      </c>
      <c r="E227" s="590" t="s">
        <v>629</v>
      </c>
      <c r="F227" s="744">
        <v>1</v>
      </c>
      <c r="G227" s="744" t="s">
        <v>406</v>
      </c>
      <c r="H227" s="753">
        <v>100000000</v>
      </c>
      <c r="I227" s="590"/>
      <c r="J227" s="590" t="s">
        <v>1196</v>
      </c>
    </row>
    <row r="228" spans="1:17" s="591" customFormat="1" x14ac:dyDescent="0.45">
      <c r="A228" s="585"/>
      <c r="B228" s="746"/>
      <c r="C228" s="586"/>
      <c r="D228" s="590"/>
      <c r="E228" s="590"/>
      <c r="F228" s="744"/>
      <c r="G228" s="744"/>
      <c r="H228" s="753"/>
      <c r="I228" s="590"/>
      <c r="J228" s="590"/>
    </row>
    <row r="229" spans="1:17" s="591" customFormat="1" x14ac:dyDescent="0.45">
      <c r="A229" s="585">
        <v>79</v>
      </c>
      <c r="B229" s="746" t="s">
        <v>671</v>
      </c>
      <c r="C229" s="586" t="s">
        <v>312</v>
      </c>
      <c r="D229" s="590" t="s">
        <v>669</v>
      </c>
      <c r="E229" s="590" t="s">
        <v>655</v>
      </c>
      <c r="F229" s="744">
        <v>1</v>
      </c>
      <c r="G229" s="744" t="s">
        <v>406</v>
      </c>
      <c r="H229" s="753">
        <v>25000000</v>
      </c>
      <c r="I229" s="590"/>
      <c r="J229" s="590" t="s">
        <v>1196</v>
      </c>
    </row>
    <row r="230" spans="1:17" s="542" customFormat="1" x14ac:dyDescent="0.45">
      <c r="A230" s="672"/>
      <c r="B230" s="673"/>
      <c r="C230" s="708"/>
      <c r="D230" s="687"/>
      <c r="E230" s="687"/>
      <c r="F230" s="696"/>
      <c r="G230" s="696"/>
      <c r="H230" s="645"/>
      <c r="I230" s="679"/>
      <c r="J230" s="680"/>
      <c r="K230" s="681"/>
      <c r="L230" s="681"/>
      <c r="M230" s="681"/>
      <c r="N230" s="681"/>
      <c r="O230" s="681"/>
      <c r="Q230" s="682"/>
    </row>
    <row r="231" spans="1:17" s="582" customFormat="1" x14ac:dyDescent="0.4">
      <c r="A231" s="754"/>
      <c r="B231" s="845" t="s">
        <v>1094</v>
      </c>
      <c r="C231" s="846"/>
      <c r="D231" s="846"/>
      <c r="E231" s="846"/>
      <c r="F231" s="846"/>
      <c r="G231" s="847"/>
      <c r="H231" s="548">
        <f>SUM(H4:H230)</f>
        <v>19754500000</v>
      </c>
      <c r="I231" s="581"/>
      <c r="J231" s="581"/>
      <c r="K231" s="755">
        <f t="shared" ref="K231:P231" si="12">SUM(K4:K230)</f>
        <v>683000000</v>
      </c>
      <c r="L231" s="755">
        <f t="shared" si="12"/>
        <v>3570000000</v>
      </c>
      <c r="M231" s="755">
        <f t="shared" si="12"/>
        <v>3020500000</v>
      </c>
      <c r="N231" s="755">
        <f t="shared" si="12"/>
        <v>9621000000</v>
      </c>
      <c r="O231" s="755">
        <f t="shared" si="12"/>
        <v>2220000000</v>
      </c>
      <c r="P231" s="755">
        <f t="shared" si="12"/>
        <v>60000000</v>
      </c>
      <c r="Q231" s="727">
        <f>+H231-O231-K231-L231-M231-N231</f>
        <v>640000000</v>
      </c>
    </row>
    <row r="232" spans="1:17" x14ac:dyDescent="0.45">
      <c r="P232" s="727">
        <f>SUM(K231:P231)</f>
        <v>19174500000</v>
      </c>
    </row>
    <row r="234" spans="1:17" ht="30" x14ac:dyDescent="0.45">
      <c r="B234" s="756" t="s">
        <v>1171</v>
      </c>
      <c r="C234" s="560" t="s">
        <v>1162</v>
      </c>
      <c r="D234" s="727">
        <f>+K231</f>
        <v>683000000</v>
      </c>
    </row>
    <row r="235" spans="1:17" ht="30" x14ac:dyDescent="0.45">
      <c r="B235" s="561" t="s">
        <v>1167</v>
      </c>
      <c r="C235" s="560" t="s">
        <v>1163</v>
      </c>
      <c r="D235" s="727">
        <f>+L231</f>
        <v>3570000000</v>
      </c>
    </row>
    <row r="236" spans="1:17" ht="30" x14ac:dyDescent="0.45">
      <c r="B236" s="756" t="s">
        <v>1166</v>
      </c>
      <c r="C236" s="560" t="s">
        <v>1164</v>
      </c>
      <c r="D236" s="727">
        <f>+M231</f>
        <v>3020500000</v>
      </c>
    </row>
    <row r="237" spans="1:17" ht="45" x14ac:dyDescent="0.45">
      <c r="B237" s="756" t="s">
        <v>1168</v>
      </c>
      <c r="C237" s="560" t="s">
        <v>70</v>
      </c>
      <c r="D237" s="727">
        <f>+N231</f>
        <v>9621000000</v>
      </c>
    </row>
    <row r="238" spans="1:17" ht="30" x14ac:dyDescent="0.45">
      <c r="B238" s="756" t="s">
        <v>1169</v>
      </c>
      <c r="C238" s="560" t="s">
        <v>1165</v>
      </c>
      <c r="D238" s="727">
        <f>+O231</f>
        <v>2220000000</v>
      </c>
    </row>
    <row r="239" spans="1:17" x14ac:dyDescent="0.45">
      <c r="B239" s="539" t="s">
        <v>1174</v>
      </c>
      <c r="D239" s="727">
        <f>+P231</f>
        <v>60000000</v>
      </c>
    </row>
    <row r="240" spans="1:17" x14ac:dyDescent="0.45">
      <c r="D240" s="727">
        <f>SUM(D234:D239)</f>
        <v>19174500000</v>
      </c>
    </row>
  </sheetData>
  <mergeCells count="6">
    <mergeCell ref="M67:M68"/>
    <mergeCell ref="E67:E68"/>
    <mergeCell ref="G67:G68"/>
    <mergeCell ref="H67:H68"/>
    <mergeCell ref="B231:G231"/>
    <mergeCell ref="I67:I68"/>
  </mergeCells>
  <phoneticPr fontId="25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AA441-C414-4A83-BB82-30BFC2CC1E7E}">
  <sheetPr>
    <tabColor rgb="FFFFFF00"/>
  </sheetPr>
  <dimension ref="A1:J25"/>
  <sheetViews>
    <sheetView topLeftCell="F18" zoomScale="98" zoomScaleNormal="98" workbookViewId="0">
      <selection activeCell="H25" sqref="H25"/>
    </sheetView>
  </sheetViews>
  <sheetFormatPr defaultColWidth="9.1328125" defaultRowHeight="15" x14ac:dyDescent="0.45"/>
  <cols>
    <col min="1" max="1" width="4.265625" style="536" customWidth="1"/>
    <col min="2" max="2" width="42.73046875" style="537" bestFit="1" customWidth="1"/>
    <col min="3" max="3" width="23.59765625" style="538" customWidth="1"/>
    <col min="4" max="4" width="31.73046875" style="539" bestFit="1" customWidth="1"/>
    <col min="5" max="5" width="31.1328125" style="539" customWidth="1"/>
    <col min="6" max="6" width="12.46484375" style="536" bestFit="1" customWidth="1"/>
    <col min="7" max="7" width="15.86328125" style="536" bestFit="1" customWidth="1"/>
    <col min="8" max="8" width="31" style="583" bestFit="1" customWidth="1"/>
    <col min="9" max="9" width="32.9296875" style="584" customWidth="1"/>
    <col min="10" max="10" width="24.1328125" style="538" customWidth="1"/>
    <col min="11" max="16384" width="9.1328125" style="539"/>
  </cols>
  <sheetData>
    <row r="1" spans="1:10" x14ac:dyDescent="0.45">
      <c r="B1" s="850"/>
      <c r="C1" s="850"/>
      <c r="D1" s="850"/>
      <c r="E1" s="850"/>
      <c r="F1" s="850"/>
      <c r="G1" s="850"/>
      <c r="H1" s="850"/>
      <c r="I1" s="850"/>
    </row>
    <row r="2" spans="1:10" x14ac:dyDescent="0.45">
      <c r="B2" s="540"/>
      <c r="C2" s="541"/>
      <c r="D2" s="542"/>
      <c r="E2" s="542"/>
      <c r="F2" s="543"/>
      <c r="G2" s="543"/>
      <c r="H2" s="544"/>
      <c r="I2" s="542"/>
    </row>
    <row r="3" spans="1:10" x14ac:dyDescent="0.45">
      <c r="B3" s="851" t="s">
        <v>901</v>
      </c>
      <c r="C3" s="851"/>
      <c r="D3" s="851"/>
      <c r="E3" s="851"/>
      <c r="F3" s="851"/>
      <c r="G3" s="851"/>
      <c r="H3" s="851"/>
      <c r="I3" s="851"/>
    </row>
    <row r="4" spans="1:10" x14ac:dyDescent="0.45">
      <c r="B4" s="540"/>
      <c r="C4" s="541"/>
      <c r="D4" s="542"/>
      <c r="E4" s="542"/>
      <c r="F4" s="543"/>
      <c r="G4" s="543"/>
      <c r="H4" s="544"/>
      <c r="I4" s="542"/>
    </row>
    <row r="5" spans="1:10" ht="33" customHeight="1" x14ac:dyDescent="0.45">
      <c r="A5" s="545" t="s">
        <v>311</v>
      </c>
      <c r="B5" s="546" t="s">
        <v>1</v>
      </c>
      <c r="C5" s="547" t="s">
        <v>9</v>
      </c>
      <c r="D5" s="548" t="s">
        <v>775</v>
      </c>
      <c r="E5" s="548" t="s">
        <v>11</v>
      </c>
      <c r="F5" s="549" t="s">
        <v>12</v>
      </c>
      <c r="G5" s="549" t="s">
        <v>13</v>
      </c>
      <c r="H5" s="548" t="s">
        <v>14</v>
      </c>
      <c r="I5" s="550" t="s">
        <v>898</v>
      </c>
      <c r="J5" s="551" t="s">
        <v>1135</v>
      </c>
    </row>
    <row r="6" spans="1:10" s="558" customFormat="1" ht="45" x14ac:dyDescent="0.45">
      <c r="A6" s="552">
        <v>1</v>
      </c>
      <c r="B6" s="553" t="s">
        <v>899</v>
      </c>
      <c r="C6" s="554" t="s">
        <v>900</v>
      </c>
      <c r="D6" s="554" t="s">
        <v>794</v>
      </c>
      <c r="E6" s="554" t="s">
        <v>789</v>
      </c>
      <c r="F6" s="555">
        <v>1</v>
      </c>
      <c r="G6" s="555" t="s">
        <v>560</v>
      </c>
      <c r="H6" s="556">
        <v>30000000</v>
      </c>
      <c r="I6" s="557" t="s">
        <v>1136</v>
      </c>
      <c r="J6" s="557" t="s">
        <v>1137</v>
      </c>
    </row>
    <row r="7" spans="1:10" ht="45" x14ac:dyDescent="0.45">
      <c r="A7" s="559">
        <v>2</v>
      </c>
      <c r="B7" s="560" t="s">
        <v>906</v>
      </c>
      <c r="C7" s="561" t="s">
        <v>900</v>
      </c>
      <c r="D7" s="561" t="s">
        <v>846</v>
      </c>
      <c r="E7" s="561" t="s">
        <v>847</v>
      </c>
      <c r="F7" s="562">
        <v>1</v>
      </c>
      <c r="G7" s="563" t="s">
        <v>848</v>
      </c>
      <c r="H7" s="564">
        <v>100000000</v>
      </c>
      <c r="I7" s="565" t="s">
        <v>1136</v>
      </c>
      <c r="J7" s="561"/>
    </row>
    <row r="8" spans="1:10" ht="45" x14ac:dyDescent="0.45">
      <c r="A8" s="559">
        <v>3</v>
      </c>
      <c r="B8" s="560" t="s">
        <v>906</v>
      </c>
      <c r="C8" s="561" t="s">
        <v>900</v>
      </c>
      <c r="D8" s="561" t="s">
        <v>849</v>
      </c>
      <c r="E8" s="561" t="s">
        <v>850</v>
      </c>
      <c r="F8" s="562">
        <v>1</v>
      </c>
      <c r="G8" s="563" t="s">
        <v>848</v>
      </c>
      <c r="H8" s="564">
        <v>25000000</v>
      </c>
      <c r="I8" s="565" t="s">
        <v>1136</v>
      </c>
      <c r="J8" s="561"/>
    </row>
    <row r="9" spans="1:10" ht="45" x14ac:dyDescent="0.45">
      <c r="A9" s="559">
        <v>4</v>
      </c>
      <c r="B9" s="560" t="s">
        <v>906</v>
      </c>
      <c r="C9" s="561" t="s">
        <v>900</v>
      </c>
      <c r="D9" s="561" t="s">
        <v>851</v>
      </c>
      <c r="E9" s="561" t="s">
        <v>852</v>
      </c>
      <c r="F9" s="562">
        <v>1</v>
      </c>
      <c r="G9" s="563" t="s">
        <v>848</v>
      </c>
      <c r="H9" s="564">
        <v>25000000</v>
      </c>
      <c r="I9" s="565" t="s">
        <v>1136</v>
      </c>
      <c r="J9" s="561"/>
    </row>
    <row r="10" spans="1:10" ht="45" x14ac:dyDescent="0.45">
      <c r="A10" s="559">
        <v>5</v>
      </c>
      <c r="B10" s="560" t="s">
        <v>214</v>
      </c>
      <c r="C10" s="561" t="s">
        <v>900</v>
      </c>
      <c r="D10" s="561" t="s">
        <v>210</v>
      </c>
      <c r="E10" s="561" t="s">
        <v>211</v>
      </c>
      <c r="F10" s="562">
        <v>1</v>
      </c>
      <c r="G10" s="562" t="s">
        <v>35</v>
      </c>
      <c r="H10" s="564">
        <v>50000000</v>
      </c>
      <c r="I10" s="565" t="s">
        <v>1136</v>
      </c>
      <c r="J10" s="561"/>
    </row>
    <row r="11" spans="1:10" ht="45" x14ac:dyDescent="0.45">
      <c r="A11" s="566" t="s">
        <v>912</v>
      </c>
      <c r="B11" s="560" t="s">
        <v>929</v>
      </c>
      <c r="C11" s="561" t="s">
        <v>900</v>
      </c>
      <c r="D11" s="561" t="s">
        <v>276</v>
      </c>
      <c r="E11" s="561" t="s">
        <v>277</v>
      </c>
      <c r="F11" s="562">
        <v>1</v>
      </c>
      <c r="G11" s="562" t="s">
        <v>278</v>
      </c>
      <c r="H11" s="567">
        <v>100000000</v>
      </c>
      <c r="I11" s="565" t="s">
        <v>1136</v>
      </c>
      <c r="J11" s="561"/>
    </row>
    <row r="12" spans="1:10" ht="45" x14ac:dyDescent="0.45">
      <c r="A12" s="566" t="s">
        <v>913</v>
      </c>
      <c r="B12" s="560" t="s">
        <v>929</v>
      </c>
      <c r="C12" s="561" t="s">
        <v>900</v>
      </c>
      <c r="D12" s="561" t="s">
        <v>279</v>
      </c>
      <c r="E12" s="561" t="s">
        <v>280</v>
      </c>
      <c r="F12" s="562">
        <v>1</v>
      </c>
      <c r="G12" s="562" t="s">
        <v>278</v>
      </c>
      <c r="H12" s="567">
        <v>50000000</v>
      </c>
      <c r="I12" s="565" t="s">
        <v>1136</v>
      </c>
      <c r="J12" s="561"/>
    </row>
    <row r="13" spans="1:10" ht="45" x14ac:dyDescent="0.45">
      <c r="A13" s="566" t="s">
        <v>914</v>
      </c>
      <c r="B13" s="560" t="s">
        <v>929</v>
      </c>
      <c r="C13" s="561" t="s">
        <v>900</v>
      </c>
      <c r="D13" s="561" t="s">
        <v>281</v>
      </c>
      <c r="E13" s="561" t="s">
        <v>282</v>
      </c>
      <c r="F13" s="562">
        <v>1</v>
      </c>
      <c r="G13" s="562" t="s">
        <v>278</v>
      </c>
      <c r="H13" s="567">
        <v>50000000</v>
      </c>
      <c r="I13" s="565" t="s">
        <v>1136</v>
      </c>
      <c r="J13" s="561"/>
    </row>
    <row r="14" spans="1:10" s="570" customFormat="1" ht="45" x14ac:dyDescent="0.45">
      <c r="A14" s="568" t="s">
        <v>915</v>
      </c>
      <c r="B14" s="553" t="s">
        <v>374</v>
      </c>
      <c r="C14" s="554" t="s">
        <v>900</v>
      </c>
      <c r="D14" s="554" t="s">
        <v>359</v>
      </c>
      <c r="E14" s="554" t="s">
        <v>347</v>
      </c>
      <c r="F14" s="552">
        <v>1</v>
      </c>
      <c r="G14" s="552" t="s">
        <v>35</v>
      </c>
      <c r="H14" s="569">
        <v>100000000</v>
      </c>
      <c r="I14" s="557" t="s">
        <v>1136</v>
      </c>
      <c r="J14" s="554" t="s">
        <v>1138</v>
      </c>
    </row>
    <row r="15" spans="1:10" s="570" customFormat="1" ht="60" x14ac:dyDescent="0.45">
      <c r="A15" s="568" t="s">
        <v>915</v>
      </c>
      <c r="B15" s="553" t="s">
        <v>398</v>
      </c>
      <c r="C15" s="554" t="s">
        <v>900</v>
      </c>
      <c r="D15" s="553" t="s">
        <v>378</v>
      </c>
      <c r="E15" s="554" t="s">
        <v>379</v>
      </c>
      <c r="F15" s="552">
        <v>1</v>
      </c>
      <c r="G15" s="552" t="s">
        <v>35</v>
      </c>
      <c r="H15" s="569">
        <v>80000000</v>
      </c>
      <c r="I15" s="557" t="s">
        <v>1136</v>
      </c>
      <c r="J15" s="554" t="s">
        <v>1139</v>
      </c>
    </row>
    <row r="16" spans="1:10" s="570" customFormat="1" ht="45" x14ac:dyDescent="0.45">
      <c r="A16" s="568" t="s">
        <v>916</v>
      </c>
      <c r="B16" s="553" t="s">
        <v>935</v>
      </c>
      <c r="C16" s="554" t="s">
        <v>900</v>
      </c>
      <c r="D16" s="554" t="s">
        <v>495</v>
      </c>
      <c r="E16" s="554" t="s">
        <v>496</v>
      </c>
      <c r="F16" s="571"/>
      <c r="G16" s="571"/>
      <c r="H16" s="556">
        <v>30000000</v>
      </c>
      <c r="I16" s="557" t="s">
        <v>1136</v>
      </c>
      <c r="J16" s="554" t="s">
        <v>1138</v>
      </c>
    </row>
    <row r="17" spans="1:10" s="570" customFormat="1" ht="45" x14ac:dyDescent="0.45">
      <c r="A17" s="552">
        <v>11</v>
      </c>
      <c r="B17" s="553" t="s">
        <v>935</v>
      </c>
      <c r="C17" s="554" t="s">
        <v>900</v>
      </c>
      <c r="D17" s="554" t="s">
        <v>507</v>
      </c>
      <c r="E17" s="554" t="s">
        <v>508</v>
      </c>
      <c r="F17" s="571"/>
      <c r="G17" s="571"/>
      <c r="H17" s="556">
        <v>30000000</v>
      </c>
      <c r="I17" s="557" t="s">
        <v>1136</v>
      </c>
      <c r="J17" s="554" t="s">
        <v>1138</v>
      </c>
    </row>
    <row r="18" spans="1:10" s="570" customFormat="1" ht="45" x14ac:dyDescent="0.45">
      <c r="A18" s="568">
        <v>12</v>
      </c>
      <c r="B18" s="553" t="s">
        <v>935</v>
      </c>
      <c r="C18" s="554" t="s">
        <v>900</v>
      </c>
      <c r="D18" s="554" t="s">
        <v>509</v>
      </c>
      <c r="E18" s="554" t="s">
        <v>500</v>
      </c>
      <c r="F18" s="571"/>
      <c r="G18" s="571"/>
      <c r="H18" s="556">
        <v>15000000</v>
      </c>
      <c r="I18" s="557" t="s">
        <v>1136</v>
      </c>
      <c r="J18" s="554" t="s">
        <v>1140</v>
      </c>
    </row>
    <row r="19" spans="1:10" ht="45" x14ac:dyDescent="0.45">
      <c r="A19" s="566">
        <v>13</v>
      </c>
      <c r="B19" s="560" t="s">
        <v>936</v>
      </c>
      <c r="C19" s="561" t="s">
        <v>900</v>
      </c>
      <c r="D19" s="561" t="s">
        <v>536</v>
      </c>
      <c r="E19" s="561" t="s">
        <v>537</v>
      </c>
      <c r="F19" s="562">
        <f>(15*12)+(4*15)</f>
        <v>240</v>
      </c>
      <c r="G19" s="562" t="s">
        <v>301</v>
      </c>
      <c r="H19" s="564">
        <v>150000000</v>
      </c>
      <c r="I19" s="565" t="s">
        <v>1136</v>
      </c>
      <c r="J19" s="561"/>
    </row>
    <row r="20" spans="1:10" ht="45" x14ac:dyDescent="0.45">
      <c r="A20" s="566">
        <v>14</v>
      </c>
      <c r="B20" s="560" t="s">
        <v>937</v>
      </c>
      <c r="C20" s="561" t="s">
        <v>900</v>
      </c>
      <c r="D20" s="547" t="s">
        <v>620</v>
      </c>
      <c r="E20" s="561" t="s">
        <v>637</v>
      </c>
      <c r="F20" s="562">
        <v>1</v>
      </c>
      <c r="G20" s="562" t="s">
        <v>406</v>
      </c>
      <c r="H20" s="564">
        <v>100000000</v>
      </c>
      <c r="I20" s="565" t="s">
        <v>1136</v>
      </c>
      <c r="J20" s="561"/>
    </row>
    <row r="21" spans="1:10" s="570" customFormat="1" ht="45" x14ac:dyDescent="0.45">
      <c r="A21" s="568">
        <v>15</v>
      </c>
      <c r="B21" s="553" t="s">
        <v>671</v>
      </c>
      <c r="C21" s="554" t="s">
        <v>900</v>
      </c>
      <c r="D21" s="554" t="s">
        <v>670</v>
      </c>
      <c r="E21" s="554" t="s">
        <v>659</v>
      </c>
      <c r="F21" s="571">
        <v>1</v>
      </c>
      <c r="G21" s="571" t="s">
        <v>406</v>
      </c>
      <c r="H21" s="556">
        <v>100000000</v>
      </c>
      <c r="I21" s="557" t="s">
        <v>1136</v>
      </c>
      <c r="J21" s="554" t="s">
        <v>1141</v>
      </c>
    </row>
    <row r="22" spans="1:10" ht="45" x14ac:dyDescent="0.45">
      <c r="A22" s="566">
        <v>16</v>
      </c>
      <c r="B22" s="560" t="s">
        <v>711</v>
      </c>
      <c r="C22" s="561" t="s">
        <v>900</v>
      </c>
      <c r="D22" s="561" t="s">
        <v>733</v>
      </c>
      <c r="E22" s="561" t="s">
        <v>734</v>
      </c>
      <c r="F22" s="562">
        <v>1</v>
      </c>
      <c r="G22" s="562"/>
      <c r="H22" s="567">
        <v>450000000</v>
      </c>
      <c r="I22" s="565" t="s">
        <v>1136</v>
      </c>
      <c r="J22" s="561"/>
    </row>
    <row r="23" spans="1:10" s="591" customFormat="1" ht="45" x14ac:dyDescent="0.45">
      <c r="A23" s="585" t="s">
        <v>907</v>
      </c>
      <c r="B23" s="586" t="s">
        <v>899</v>
      </c>
      <c r="C23" s="586" t="s">
        <v>900</v>
      </c>
      <c r="D23" s="587" t="s">
        <v>776</v>
      </c>
      <c r="E23" s="587" t="s">
        <v>777</v>
      </c>
      <c r="F23" s="588">
        <v>1</v>
      </c>
      <c r="G23" s="588" t="s">
        <v>778</v>
      </c>
      <c r="H23" s="589">
        <v>1000000000</v>
      </c>
      <c r="I23" s="587"/>
      <c r="J23" s="590" t="s">
        <v>1200</v>
      </c>
    </row>
    <row r="24" spans="1:10" x14ac:dyDescent="0.45">
      <c r="A24" s="566"/>
      <c r="B24" s="577"/>
      <c r="C24" s="561"/>
      <c r="D24" s="560"/>
      <c r="E24" s="560"/>
      <c r="F24" s="559"/>
      <c r="G24" s="559"/>
      <c r="H24" s="578"/>
      <c r="I24" s="579"/>
      <c r="J24" s="561"/>
    </row>
    <row r="25" spans="1:10" s="582" customFormat="1" x14ac:dyDescent="0.4">
      <c r="A25" s="580"/>
      <c r="B25" s="852" t="s">
        <v>1094</v>
      </c>
      <c r="C25" s="853"/>
      <c r="D25" s="853"/>
      <c r="E25" s="853"/>
      <c r="F25" s="853"/>
      <c r="G25" s="854"/>
      <c r="H25" s="548">
        <f>SUM(H6:H23)</f>
        <v>2485000000</v>
      </c>
      <c r="I25" s="581"/>
      <c r="J25" s="547"/>
    </row>
  </sheetData>
  <mergeCells count="3">
    <mergeCell ref="B1:I1"/>
    <mergeCell ref="B3:I3"/>
    <mergeCell ref="B25:G25"/>
  </mergeCells>
  <phoneticPr fontId="25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1C51F-503D-4630-8E86-34E9BD8A2592}">
  <sheetPr>
    <tabColor rgb="FFFFFF00"/>
  </sheetPr>
  <dimension ref="A1:I10"/>
  <sheetViews>
    <sheetView topLeftCell="E1" zoomScale="90" zoomScaleNormal="90" workbookViewId="0">
      <selection activeCell="H10" sqref="H10"/>
    </sheetView>
  </sheetViews>
  <sheetFormatPr defaultColWidth="9.06640625" defaultRowHeight="13.5" x14ac:dyDescent="0.45"/>
  <cols>
    <col min="1" max="1" width="6.33203125" style="246" customWidth="1"/>
    <col min="2" max="2" width="42.796875" style="246" bestFit="1" customWidth="1"/>
    <col min="3" max="3" width="21.796875" style="246" bestFit="1" customWidth="1"/>
    <col min="4" max="4" width="31.73046875" style="246" bestFit="1" customWidth="1"/>
    <col min="5" max="5" width="31.06640625" style="246" customWidth="1"/>
    <col min="6" max="6" width="12.46484375" style="246" bestFit="1" customWidth="1"/>
    <col min="7" max="7" width="9.796875" style="246" customWidth="1"/>
    <col min="8" max="8" width="19.19921875" style="252" customWidth="1"/>
    <col min="9" max="9" width="20.6640625" style="459" customWidth="1"/>
    <col min="10" max="16384" width="9.06640625" style="246"/>
  </cols>
  <sheetData>
    <row r="1" spans="1:9" ht="13.9" x14ac:dyDescent="0.45">
      <c r="B1" s="253" t="s">
        <v>261</v>
      </c>
    </row>
    <row r="3" spans="1:9" ht="33" customHeight="1" x14ac:dyDescent="0.45">
      <c r="A3" s="243" t="s">
        <v>311</v>
      </c>
      <c r="B3" s="244" t="s">
        <v>1</v>
      </c>
      <c r="C3" s="244" t="s">
        <v>9</v>
      </c>
      <c r="D3" s="245" t="s">
        <v>775</v>
      </c>
      <c r="E3" s="245" t="s">
        <v>11</v>
      </c>
      <c r="F3" s="245" t="s">
        <v>12</v>
      </c>
      <c r="G3" s="245" t="s">
        <v>13</v>
      </c>
      <c r="H3" s="245" t="s">
        <v>14</v>
      </c>
      <c r="I3" s="420" t="s">
        <v>898</v>
      </c>
    </row>
    <row r="4" spans="1:9" ht="27" x14ac:dyDescent="0.45">
      <c r="A4" s="247">
        <v>1</v>
      </c>
      <c r="B4" s="247" t="s">
        <v>906</v>
      </c>
      <c r="C4" s="247" t="s">
        <v>261</v>
      </c>
      <c r="D4" s="182" t="s">
        <v>853</v>
      </c>
      <c r="E4" s="182" t="s">
        <v>289</v>
      </c>
      <c r="F4" s="272">
        <v>10</v>
      </c>
      <c r="G4" s="236" t="s">
        <v>854</v>
      </c>
      <c r="H4" s="270">
        <v>100000000</v>
      </c>
      <c r="I4" s="467" t="s">
        <v>1156</v>
      </c>
    </row>
    <row r="5" spans="1:9" ht="42.75" x14ac:dyDescent="0.45">
      <c r="A5" s="235">
        <v>2</v>
      </c>
      <c r="B5" s="52" t="s">
        <v>268</v>
      </c>
      <c r="C5" s="247" t="s">
        <v>261</v>
      </c>
      <c r="D5" s="14" t="s">
        <v>262</v>
      </c>
      <c r="E5" s="14" t="s">
        <v>263</v>
      </c>
      <c r="F5" s="4">
        <v>1</v>
      </c>
      <c r="G5" s="4" t="s">
        <v>35</v>
      </c>
      <c r="H5" s="280">
        <v>53000000</v>
      </c>
      <c r="I5" s="467" t="s">
        <v>1156</v>
      </c>
    </row>
    <row r="6" spans="1:9" ht="28.5" x14ac:dyDescent="0.45">
      <c r="A6" s="247">
        <v>3</v>
      </c>
      <c r="B6" s="249" t="s">
        <v>337</v>
      </c>
      <c r="C6" s="247" t="s">
        <v>261</v>
      </c>
      <c r="D6" s="14" t="s">
        <v>336</v>
      </c>
      <c r="E6" s="14" t="s">
        <v>328</v>
      </c>
      <c r="F6" s="51">
        <v>1</v>
      </c>
      <c r="G6" s="51" t="s">
        <v>35</v>
      </c>
      <c r="H6" s="142">
        <v>300000000</v>
      </c>
      <c r="I6" s="467" t="s">
        <v>1156</v>
      </c>
    </row>
    <row r="7" spans="1:9" ht="27" x14ac:dyDescent="0.45">
      <c r="A7" s="269">
        <v>4</v>
      </c>
      <c r="B7" s="249" t="s">
        <v>400</v>
      </c>
      <c r="C7" s="247" t="s">
        <v>261</v>
      </c>
      <c r="D7" s="248" t="s">
        <v>885</v>
      </c>
      <c r="E7" s="271"/>
      <c r="F7" s="272">
        <v>5</v>
      </c>
      <c r="G7" s="261" t="s">
        <v>932</v>
      </c>
      <c r="H7" s="273">
        <v>50000000</v>
      </c>
      <c r="I7" s="467" t="s">
        <v>1156</v>
      </c>
    </row>
    <row r="8" spans="1:9" ht="54" x14ac:dyDescent="0.45">
      <c r="A8" s="275">
        <v>5</v>
      </c>
      <c r="B8" s="249" t="s">
        <v>934</v>
      </c>
      <c r="C8" s="247" t="s">
        <v>261</v>
      </c>
      <c r="D8" s="79" t="s">
        <v>480</v>
      </c>
      <c r="E8" s="79" t="s">
        <v>478</v>
      </c>
      <c r="F8" s="45"/>
      <c r="G8" s="46"/>
      <c r="H8" s="281">
        <v>25000000</v>
      </c>
      <c r="I8" s="436" t="s">
        <v>1157</v>
      </c>
    </row>
    <row r="9" spans="1:9" x14ac:dyDescent="0.45">
      <c r="A9" s="269"/>
      <c r="B9" s="249"/>
      <c r="C9" s="247"/>
      <c r="D9" s="248"/>
      <c r="E9" s="271"/>
      <c r="F9" s="272"/>
      <c r="G9" s="261"/>
      <c r="H9" s="273"/>
      <c r="I9" s="436"/>
    </row>
    <row r="10" spans="1:9" s="253" customFormat="1" ht="14.25" x14ac:dyDescent="0.45">
      <c r="A10" s="393"/>
      <c r="B10" s="801" t="s">
        <v>1094</v>
      </c>
      <c r="C10" s="801"/>
      <c r="D10" s="801"/>
      <c r="E10" s="801"/>
      <c r="F10" s="801"/>
      <c r="G10" s="801"/>
      <c r="H10" s="394">
        <f>SUM(H4:H9)</f>
        <v>528000000</v>
      </c>
      <c r="I10" s="460"/>
    </row>
  </sheetData>
  <mergeCells count="1">
    <mergeCell ref="B10:G10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8A8CE-374F-4152-B5E7-5723AA25E02F}">
  <sheetPr>
    <tabColor rgb="FFFFFF00"/>
  </sheetPr>
  <dimension ref="A1:I66"/>
  <sheetViews>
    <sheetView topLeftCell="E60" zoomScale="90" zoomScaleNormal="90" workbookViewId="0">
      <selection activeCell="H66" sqref="H66"/>
    </sheetView>
  </sheetViews>
  <sheetFormatPr defaultColWidth="9.1328125" defaultRowHeight="13.5" x14ac:dyDescent="0.45"/>
  <cols>
    <col min="1" max="1" width="6.3984375" style="406" customWidth="1"/>
    <col min="2" max="2" width="28.1328125" style="295" bestFit="1" customWidth="1"/>
    <col min="3" max="3" width="21.73046875" style="295" bestFit="1" customWidth="1"/>
    <col min="4" max="4" width="31.73046875" style="295" bestFit="1" customWidth="1"/>
    <col min="5" max="5" width="31.1328125" style="295" customWidth="1"/>
    <col min="6" max="6" width="12.46484375" style="295" bestFit="1" customWidth="1"/>
    <col min="7" max="7" width="10.3984375" style="295" bestFit="1" customWidth="1"/>
    <col min="8" max="8" width="20.1328125" style="326" customWidth="1"/>
    <col min="9" max="9" width="27.1328125" style="402" customWidth="1"/>
    <col min="10" max="16384" width="9.1328125" style="295"/>
  </cols>
  <sheetData>
    <row r="1" spans="1:9" ht="13.9" x14ac:dyDescent="0.45">
      <c r="B1" s="331" t="s">
        <v>63</v>
      </c>
    </row>
    <row r="3" spans="1:9" ht="33" customHeight="1" x14ac:dyDescent="0.45">
      <c r="A3" s="332" t="s">
        <v>311</v>
      </c>
      <c r="B3" s="322" t="s">
        <v>1</v>
      </c>
      <c r="C3" s="322" t="s">
        <v>9</v>
      </c>
      <c r="D3" s="333" t="s">
        <v>775</v>
      </c>
      <c r="E3" s="333" t="s">
        <v>11</v>
      </c>
      <c r="F3" s="333" t="s">
        <v>12</v>
      </c>
      <c r="G3" s="333" t="s">
        <v>13</v>
      </c>
      <c r="H3" s="333" t="s">
        <v>14</v>
      </c>
      <c r="I3" s="403" t="s">
        <v>898</v>
      </c>
    </row>
    <row r="4" spans="1:9" ht="40.5" x14ac:dyDescent="0.45">
      <c r="A4" s="407">
        <v>1</v>
      </c>
      <c r="B4" s="309" t="s">
        <v>75</v>
      </c>
      <c r="C4" s="334" t="s">
        <v>63</v>
      </c>
      <c r="D4" s="319" t="s">
        <v>64</v>
      </c>
      <c r="E4" s="319" t="s">
        <v>65</v>
      </c>
      <c r="F4" s="272">
        <v>2</v>
      </c>
      <c r="G4" s="265" t="s">
        <v>35</v>
      </c>
      <c r="H4" s="274">
        <v>60000000</v>
      </c>
      <c r="I4" s="461" t="s">
        <v>1147</v>
      </c>
    </row>
    <row r="5" spans="1:9" ht="54" x14ac:dyDescent="0.45">
      <c r="A5" s="407">
        <v>2</v>
      </c>
      <c r="B5" s="334" t="s">
        <v>95</v>
      </c>
      <c r="C5" s="334" t="s">
        <v>63</v>
      </c>
      <c r="D5" s="313" t="s">
        <v>64</v>
      </c>
      <c r="E5" s="313" t="s">
        <v>94</v>
      </c>
      <c r="F5" s="272">
        <v>1</v>
      </c>
      <c r="G5" s="272" t="s">
        <v>35</v>
      </c>
      <c r="H5" s="339">
        <v>60000000</v>
      </c>
      <c r="I5" s="461" t="s">
        <v>1147</v>
      </c>
    </row>
    <row r="6" spans="1:9" ht="54" x14ac:dyDescent="0.45">
      <c r="A6" s="407">
        <v>3</v>
      </c>
      <c r="B6" s="334" t="s">
        <v>906</v>
      </c>
      <c r="C6" s="334" t="s">
        <v>63</v>
      </c>
      <c r="D6" s="182" t="s">
        <v>831</v>
      </c>
      <c r="E6" s="336" t="s">
        <v>832</v>
      </c>
      <c r="F6" s="182">
        <v>2</v>
      </c>
      <c r="G6" s="336" t="s">
        <v>708</v>
      </c>
      <c r="H6" s="270">
        <v>180000000</v>
      </c>
      <c r="I6" s="461" t="s">
        <v>1148</v>
      </c>
    </row>
    <row r="7" spans="1:9" x14ac:dyDescent="0.45">
      <c r="A7" s="407"/>
      <c r="B7" s="334"/>
      <c r="C7" s="334"/>
      <c r="D7" s="182"/>
      <c r="E7" s="336"/>
      <c r="F7" s="182"/>
      <c r="G7" s="336"/>
      <c r="H7" s="270"/>
      <c r="I7" s="404"/>
    </row>
    <row r="8" spans="1:9" ht="54" x14ac:dyDescent="0.45">
      <c r="A8" s="407">
        <v>4</v>
      </c>
      <c r="B8" s="319" t="s">
        <v>244</v>
      </c>
      <c r="C8" s="334" t="s">
        <v>63</v>
      </c>
      <c r="D8" s="319" t="s">
        <v>235</v>
      </c>
      <c r="E8" s="319" t="s">
        <v>236</v>
      </c>
      <c r="F8" s="272">
        <v>1</v>
      </c>
      <c r="G8" s="272" t="s">
        <v>35</v>
      </c>
      <c r="H8" s="339">
        <v>20000000</v>
      </c>
      <c r="I8" s="461" t="s">
        <v>1147</v>
      </c>
    </row>
    <row r="9" spans="1:9" ht="40.5" x14ac:dyDescent="0.45">
      <c r="A9" s="407">
        <v>5</v>
      </c>
      <c r="B9" s="319" t="s">
        <v>244</v>
      </c>
      <c r="C9" s="334" t="s">
        <v>63</v>
      </c>
      <c r="D9" s="319" t="s">
        <v>235</v>
      </c>
      <c r="E9" s="319" t="s">
        <v>237</v>
      </c>
      <c r="F9" s="272">
        <v>1</v>
      </c>
      <c r="G9" s="272" t="s">
        <v>35</v>
      </c>
      <c r="H9" s="339">
        <v>20000000</v>
      </c>
      <c r="I9" s="461" t="s">
        <v>1147</v>
      </c>
    </row>
    <row r="10" spans="1:9" ht="54" x14ac:dyDescent="0.45">
      <c r="A10" s="407">
        <v>6</v>
      </c>
      <c r="B10" s="319" t="s">
        <v>244</v>
      </c>
      <c r="C10" s="334" t="s">
        <v>63</v>
      </c>
      <c r="D10" s="319" t="s">
        <v>235</v>
      </c>
      <c r="E10" s="319" t="s">
        <v>238</v>
      </c>
      <c r="F10" s="272">
        <v>1</v>
      </c>
      <c r="G10" s="272" t="s">
        <v>35</v>
      </c>
      <c r="H10" s="339">
        <v>25000000</v>
      </c>
      <c r="I10" s="461" t="s">
        <v>1147</v>
      </c>
    </row>
    <row r="11" spans="1:9" x14ac:dyDescent="0.45">
      <c r="A11" s="407"/>
      <c r="B11" s="309"/>
      <c r="C11" s="334"/>
      <c r="D11" s="319"/>
      <c r="E11" s="319"/>
      <c r="F11" s="272"/>
      <c r="G11" s="265"/>
      <c r="H11" s="274"/>
      <c r="I11" s="404"/>
    </row>
    <row r="12" spans="1:9" ht="67.5" x14ac:dyDescent="0.45">
      <c r="A12" s="407">
        <v>7</v>
      </c>
      <c r="B12" s="309" t="s">
        <v>929</v>
      </c>
      <c r="C12" s="334" t="s">
        <v>63</v>
      </c>
      <c r="D12" s="313" t="s">
        <v>288</v>
      </c>
      <c r="E12" s="313" t="s">
        <v>289</v>
      </c>
      <c r="F12" s="272">
        <v>1</v>
      </c>
      <c r="G12" s="272" t="s">
        <v>290</v>
      </c>
      <c r="H12" s="342">
        <v>100000000</v>
      </c>
      <c r="I12" s="515" t="s">
        <v>1149</v>
      </c>
    </row>
    <row r="13" spans="1:9" ht="67.5" x14ac:dyDescent="0.45">
      <c r="A13" s="407">
        <v>8</v>
      </c>
      <c r="B13" s="309" t="s">
        <v>929</v>
      </c>
      <c r="C13" s="334" t="s">
        <v>63</v>
      </c>
      <c r="D13" s="313" t="s">
        <v>291</v>
      </c>
      <c r="E13" s="313" t="s">
        <v>289</v>
      </c>
      <c r="F13" s="272">
        <v>1</v>
      </c>
      <c r="G13" s="272" t="s">
        <v>290</v>
      </c>
      <c r="H13" s="342">
        <v>150000000</v>
      </c>
      <c r="I13" s="515" t="s">
        <v>1149</v>
      </c>
    </row>
    <row r="14" spans="1:9" x14ac:dyDescent="0.45">
      <c r="A14" s="407"/>
      <c r="B14" s="309"/>
      <c r="C14" s="334"/>
      <c r="D14" s="309"/>
      <c r="E14" s="309"/>
      <c r="F14" s="309"/>
      <c r="G14" s="309"/>
      <c r="H14" s="335"/>
      <c r="I14" s="404"/>
    </row>
    <row r="15" spans="1:9" ht="108" x14ac:dyDescent="0.45">
      <c r="A15" s="408" t="s">
        <v>915</v>
      </c>
      <c r="B15" s="309" t="s">
        <v>337</v>
      </c>
      <c r="C15" s="334" t="s">
        <v>63</v>
      </c>
      <c r="D15" s="182" t="s">
        <v>329</v>
      </c>
      <c r="E15" s="182" t="s">
        <v>320</v>
      </c>
      <c r="F15" s="302">
        <v>1</v>
      </c>
      <c r="G15" s="302" t="s">
        <v>35</v>
      </c>
      <c r="H15" s="320">
        <v>50000000</v>
      </c>
      <c r="I15" s="515" t="s">
        <v>1150</v>
      </c>
    </row>
    <row r="16" spans="1:9" ht="108" x14ac:dyDescent="0.45">
      <c r="A16" s="408" t="s">
        <v>916</v>
      </c>
      <c r="B16" s="309" t="s">
        <v>337</v>
      </c>
      <c r="C16" s="334" t="s">
        <v>63</v>
      </c>
      <c r="D16" s="182" t="s">
        <v>1115</v>
      </c>
      <c r="E16" s="182" t="s">
        <v>320</v>
      </c>
      <c r="F16" s="302">
        <v>1</v>
      </c>
      <c r="G16" s="302" t="s">
        <v>35</v>
      </c>
      <c r="H16" s="320">
        <v>50000000</v>
      </c>
      <c r="I16" s="515" t="s">
        <v>1150</v>
      </c>
    </row>
    <row r="17" spans="1:9" ht="40.5" x14ac:dyDescent="0.45">
      <c r="A17" s="408" t="s">
        <v>917</v>
      </c>
      <c r="B17" s="309" t="s">
        <v>337</v>
      </c>
      <c r="C17" s="334" t="s">
        <v>63</v>
      </c>
      <c r="D17" s="182" t="s">
        <v>331</v>
      </c>
      <c r="E17" s="182" t="s">
        <v>320</v>
      </c>
      <c r="F17" s="302">
        <v>1</v>
      </c>
      <c r="G17" s="302" t="s">
        <v>35</v>
      </c>
      <c r="H17" s="320">
        <v>50000000</v>
      </c>
      <c r="I17" s="461" t="s">
        <v>1147</v>
      </c>
    </row>
    <row r="18" spans="1:9" ht="40.5" x14ac:dyDescent="0.45">
      <c r="A18" s="408" t="s">
        <v>918</v>
      </c>
      <c r="B18" s="309" t="s">
        <v>337</v>
      </c>
      <c r="C18" s="334" t="s">
        <v>63</v>
      </c>
      <c r="D18" s="182" t="s">
        <v>332</v>
      </c>
      <c r="E18" s="182" t="s">
        <v>320</v>
      </c>
      <c r="F18" s="302">
        <v>10</v>
      </c>
      <c r="G18" s="302" t="s">
        <v>325</v>
      </c>
      <c r="H18" s="320">
        <v>100000000</v>
      </c>
      <c r="I18" s="515" t="s">
        <v>1151</v>
      </c>
    </row>
    <row r="19" spans="1:9" x14ac:dyDescent="0.45">
      <c r="A19" s="407"/>
      <c r="B19" s="309"/>
      <c r="C19" s="334"/>
      <c r="D19" s="309"/>
      <c r="E19" s="309"/>
      <c r="F19" s="309"/>
      <c r="G19" s="309"/>
      <c r="H19" s="335"/>
      <c r="I19" s="404"/>
    </row>
    <row r="20" spans="1:9" ht="40.5" x14ac:dyDescent="0.45">
      <c r="A20" s="407">
        <v>13</v>
      </c>
      <c r="B20" s="308" t="s">
        <v>374</v>
      </c>
      <c r="C20" s="334" t="s">
        <v>63</v>
      </c>
      <c r="D20" s="182" t="s">
        <v>355</v>
      </c>
      <c r="E20" s="182" t="s">
        <v>356</v>
      </c>
      <c r="F20" s="302">
        <v>1</v>
      </c>
      <c r="G20" s="302" t="s">
        <v>35</v>
      </c>
      <c r="H20" s="320">
        <v>50000000</v>
      </c>
      <c r="I20" s="461" t="s">
        <v>1147</v>
      </c>
    </row>
    <row r="21" spans="1:9" ht="40.5" x14ac:dyDescent="0.45">
      <c r="A21" s="407"/>
      <c r="B21" s="309"/>
      <c r="C21" s="334" t="s">
        <v>63</v>
      </c>
      <c r="D21" s="182" t="s">
        <v>355</v>
      </c>
      <c r="E21" s="182" t="s">
        <v>357</v>
      </c>
      <c r="F21" s="302">
        <v>1</v>
      </c>
      <c r="G21" s="302" t="s">
        <v>35</v>
      </c>
      <c r="H21" s="320">
        <v>50000000</v>
      </c>
      <c r="I21" s="461" t="s">
        <v>1147</v>
      </c>
    </row>
    <row r="22" spans="1:9" x14ac:dyDescent="0.45">
      <c r="A22" s="407"/>
      <c r="B22" s="309"/>
      <c r="C22" s="334"/>
      <c r="D22" s="309"/>
      <c r="E22" s="309"/>
      <c r="F22" s="309"/>
      <c r="G22" s="309"/>
      <c r="H22" s="335"/>
      <c r="I22" s="404"/>
    </row>
    <row r="23" spans="1:9" ht="40.5" x14ac:dyDescent="0.45">
      <c r="A23" s="407">
        <v>14</v>
      </c>
      <c r="B23" s="309" t="s">
        <v>398</v>
      </c>
      <c r="C23" s="334" t="s">
        <v>63</v>
      </c>
      <c r="D23" s="313" t="s">
        <v>392</v>
      </c>
      <c r="E23" s="313" t="s">
        <v>320</v>
      </c>
      <c r="F23" s="302">
        <v>1</v>
      </c>
      <c r="G23" s="302" t="s">
        <v>35</v>
      </c>
      <c r="H23" s="320">
        <v>15000000</v>
      </c>
      <c r="I23" s="461" t="s">
        <v>1147</v>
      </c>
    </row>
    <row r="24" spans="1:9" x14ac:dyDescent="0.45">
      <c r="A24" s="407"/>
      <c r="B24" s="309"/>
      <c r="C24" s="334"/>
      <c r="D24" s="309"/>
      <c r="E24" s="309"/>
      <c r="F24" s="309"/>
      <c r="G24" s="309"/>
      <c r="H24" s="335"/>
      <c r="I24" s="404"/>
    </row>
    <row r="25" spans="1:9" ht="40.5" x14ac:dyDescent="0.45">
      <c r="A25" s="407">
        <v>15</v>
      </c>
      <c r="B25" s="309" t="s">
        <v>400</v>
      </c>
      <c r="C25" s="334" t="s">
        <v>63</v>
      </c>
      <c r="D25" s="248" t="s">
        <v>878</v>
      </c>
      <c r="E25" s="182"/>
      <c r="F25" s="265" t="s">
        <v>879</v>
      </c>
      <c r="H25" s="310">
        <v>75000000</v>
      </c>
      <c r="I25" s="461" t="s">
        <v>1148</v>
      </c>
    </row>
    <row r="26" spans="1:9" ht="67.5" x14ac:dyDescent="0.45">
      <c r="A26" s="407">
        <v>16</v>
      </c>
      <c r="B26" s="309" t="s">
        <v>400</v>
      </c>
      <c r="C26" s="334" t="s">
        <v>63</v>
      </c>
      <c r="D26" s="248" t="s">
        <v>880</v>
      </c>
      <c r="E26" s="182"/>
      <c r="F26" s="265" t="s">
        <v>879</v>
      </c>
      <c r="H26" s="310">
        <v>75000000</v>
      </c>
      <c r="I26" s="515" t="s">
        <v>1149</v>
      </c>
    </row>
    <row r="27" spans="1:9" x14ac:dyDescent="0.45">
      <c r="A27" s="407"/>
      <c r="B27" s="309"/>
      <c r="C27" s="334"/>
      <c r="D27" s="309"/>
      <c r="E27" s="309"/>
      <c r="F27" s="309"/>
      <c r="G27" s="309"/>
      <c r="H27" s="335"/>
      <c r="I27" s="404"/>
    </row>
    <row r="28" spans="1:9" ht="40.5" x14ac:dyDescent="0.45">
      <c r="A28" s="407">
        <v>17</v>
      </c>
      <c r="B28" s="309" t="s">
        <v>417</v>
      </c>
      <c r="C28" s="334" t="s">
        <v>63</v>
      </c>
      <c r="D28" s="182" t="s">
        <v>404</v>
      </c>
      <c r="E28" s="182" t="s">
        <v>405</v>
      </c>
      <c r="F28" s="302">
        <v>3</v>
      </c>
      <c r="G28" s="302" t="s">
        <v>406</v>
      </c>
      <c r="H28" s="320">
        <v>45000000</v>
      </c>
      <c r="I28" s="461" t="s">
        <v>1147</v>
      </c>
    </row>
    <row r="29" spans="1:9" ht="40.5" x14ac:dyDescent="0.45">
      <c r="A29" s="407">
        <v>18</v>
      </c>
      <c r="B29" s="309" t="s">
        <v>417</v>
      </c>
      <c r="C29" s="334" t="s">
        <v>63</v>
      </c>
      <c r="D29" s="182" t="s">
        <v>404</v>
      </c>
      <c r="E29" s="182" t="s">
        <v>265</v>
      </c>
      <c r="F29" s="302">
        <v>3</v>
      </c>
      <c r="G29" s="302" t="s">
        <v>35</v>
      </c>
      <c r="H29" s="320">
        <v>45000000</v>
      </c>
      <c r="I29" s="461" t="s">
        <v>1147</v>
      </c>
    </row>
    <row r="30" spans="1:9" ht="40.5" x14ac:dyDescent="0.45">
      <c r="A30" s="407">
        <v>19</v>
      </c>
      <c r="B30" s="309" t="s">
        <v>417</v>
      </c>
      <c r="C30" s="334" t="s">
        <v>63</v>
      </c>
      <c r="D30" s="182" t="s">
        <v>404</v>
      </c>
      <c r="E30" s="182" t="s">
        <v>266</v>
      </c>
      <c r="F30" s="302">
        <v>2</v>
      </c>
      <c r="G30" s="302" t="s">
        <v>35</v>
      </c>
      <c r="H30" s="320">
        <v>60000000</v>
      </c>
      <c r="I30" s="461" t="s">
        <v>1147</v>
      </c>
    </row>
    <row r="31" spans="1:9" x14ac:dyDescent="0.45">
      <c r="A31" s="407"/>
      <c r="B31" s="309"/>
      <c r="C31" s="334"/>
      <c r="D31" s="309"/>
      <c r="E31" s="309"/>
      <c r="F31" s="309"/>
      <c r="G31" s="309"/>
      <c r="H31" s="335"/>
      <c r="I31" s="404"/>
    </row>
    <row r="32" spans="1:9" ht="40.5" x14ac:dyDescent="0.45">
      <c r="A32" s="407">
        <v>20</v>
      </c>
      <c r="B32" s="309" t="s">
        <v>420</v>
      </c>
      <c r="C32" s="334" t="s">
        <v>63</v>
      </c>
      <c r="D32" s="303" t="s">
        <v>64</v>
      </c>
      <c r="E32" s="319" t="s">
        <v>427</v>
      </c>
      <c r="F32" s="302">
        <v>1</v>
      </c>
      <c r="G32" s="302" t="s">
        <v>168</v>
      </c>
      <c r="H32" s="323">
        <v>20000000</v>
      </c>
      <c r="I32" s="461" t="s">
        <v>1147</v>
      </c>
    </row>
    <row r="33" spans="1:9" ht="40.5" x14ac:dyDescent="0.45">
      <c r="A33" s="407">
        <v>21</v>
      </c>
      <c r="B33" s="309" t="s">
        <v>420</v>
      </c>
      <c r="C33" s="334" t="s">
        <v>63</v>
      </c>
      <c r="D33" s="308" t="s">
        <v>64</v>
      </c>
      <c r="E33" s="319" t="s">
        <v>428</v>
      </c>
      <c r="F33" s="302">
        <v>1</v>
      </c>
      <c r="G33" s="302" t="s">
        <v>168</v>
      </c>
      <c r="H33" s="323">
        <v>20000000</v>
      </c>
      <c r="I33" s="461" t="s">
        <v>1147</v>
      </c>
    </row>
    <row r="34" spans="1:9" x14ac:dyDescent="0.45">
      <c r="A34" s="407"/>
      <c r="B34" s="309"/>
      <c r="C34" s="334"/>
      <c r="D34" s="309"/>
      <c r="E34" s="309"/>
      <c r="F34" s="309"/>
      <c r="G34" s="309"/>
      <c r="H34" s="335"/>
      <c r="I34" s="404"/>
    </row>
    <row r="35" spans="1:9" ht="40.5" x14ac:dyDescent="0.45">
      <c r="A35" s="407">
        <v>22</v>
      </c>
      <c r="B35" s="319" t="s">
        <v>934</v>
      </c>
      <c r="C35" s="334" t="s">
        <v>63</v>
      </c>
      <c r="D35" s="313" t="s">
        <v>455</v>
      </c>
      <c r="E35" s="313" t="s">
        <v>328</v>
      </c>
      <c r="F35" s="272">
        <v>5</v>
      </c>
      <c r="G35" s="337">
        <v>10000000</v>
      </c>
      <c r="H35" s="324">
        <v>50000000</v>
      </c>
      <c r="I35" s="515" t="s">
        <v>1151</v>
      </c>
    </row>
    <row r="36" spans="1:9" ht="40.5" x14ac:dyDescent="0.45">
      <c r="A36" s="407">
        <v>23</v>
      </c>
      <c r="B36" s="319" t="s">
        <v>934</v>
      </c>
      <c r="C36" s="334" t="s">
        <v>63</v>
      </c>
      <c r="D36" s="313" t="s">
        <v>473</v>
      </c>
      <c r="E36" s="313" t="s">
        <v>474</v>
      </c>
      <c r="F36" s="272"/>
      <c r="G36" s="313"/>
      <c r="H36" s="324">
        <v>15000000</v>
      </c>
      <c r="I36" s="461" t="s">
        <v>1147</v>
      </c>
    </row>
    <row r="37" spans="1:9" ht="108" x14ac:dyDescent="0.45">
      <c r="A37" s="407">
        <v>24</v>
      </c>
      <c r="B37" s="319" t="s">
        <v>934</v>
      </c>
      <c r="C37" s="334" t="s">
        <v>63</v>
      </c>
      <c r="D37" s="313" t="s">
        <v>475</v>
      </c>
      <c r="E37" s="313" t="s">
        <v>476</v>
      </c>
      <c r="F37" s="272"/>
      <c r="G37" s="313"/>
      <c r="H37" s="324">
        <v>65000000</v>
      </c>
      <c r="I37" s="515" t="s">
        <v>1150</v>
      </c>
    </row>
    <row r="38" spans="1:9" ht="108" x14ac:dyDescent="0.45">
      <c r="A38" s="407">
        <v>25</v>
      </c>
      <c r="B38" s="249" t="s">
        <v>934</v>
      </c>
      <c r="C38" s="247" t="s">
        <v>902</v>
      </c>
      <c r="D38" s="46" t="s">
        <v>486</v>
      </c>
      <c r="E38" s="46" t="s">
        <v>487</v>
      </c>
      <c r="F38" s="45"/>
      <c r="G38" s="46"/>
      <c r="H38" s="281">
        <v>200000000</v>
      </c>
      <c r="I38" s="515" t="s">
        <v>1150</v>
      </c>
    </row>
    <row r="39" spans="1:9" ht="54" x14ac:dyDescent="0.45">
      <c r="A39" s="407">
        <v>26</v>
      </c>
      <c r="B39" s="249" t="s">
        <v>934</v>
      </c>
      <c r="C39" s="247" t="s">
        <v>902</v>
      </c>
      <c r="D39" s="46" t="s">
        <v>488</v>
      </c>
      <c r="E39" s="46" t="s">
        <v>487</v>
      </c>
      <c r="F39" s="45"/>
      <c r="G39" s="46"/>
      <c r="H39" s="281">
        <v>100000000</v>
      </c>
      <c r="I39" s="515" t="s">
        <v>1152</v>
      </c>
    </row>
    <row r="40" spans="1:9" x14ac:dyDescent="0.45">
      <c r="A40" s="407"/>
      <c r="B40" s="309"/>
      <c r="C40" s="334"/>
      <c r="D40" s="309"/>
      <c r="E40" s="309"/>
      <c r="F40" s="309"/>
      <c r="G40" s="309"/>
      <c r="H40" s="335"/>
      <c r="I40" s="404"/>
    </row>
    <row r="41" spans="1:9" ht="40.5" x14ac:dyDescent="0.45">
      <c r="A41" s="407">
        <v>25</v>
      </c>
      <c r="B41" s="309" t="s">
        <v>570</v>
      </c>
      <c r="C41" s="334" t="s">
        <v>63</v>
      </c>
      <c r="D41" s="319" t="s">
        <v>588</v>
      </c>
      <c r="E41" s="319" t="s">
        <v>589</v>
      </c>
      <c r="F41" s="265">
        <v>5</v>
      </c>
      <c r="G41" s="265" t="s">
        <v>406</v>
      </c>
      <c r="H41" s="321">
        <v>100000000</v>
      </c>
      <c r="I41" s="461" t="s">
        <v>1147</v>
      </c>
    </row>
    <row r="42" spans="1:9" ht="40.5" x14ac:dyDescent="0.45">
      <c r="A42" s="407">
        <v>26</v>
      </c>
      <c r="B42" s="309" t="s">
        <v>570</v>
      </c>
      <c r="C42" s="334" t="s">
        <v>63</v>
      </c>
      <c r="D42" s="319" t="s">
        <v>588</v>
      </c>
      <c r="E42" s="319" t="s">
        <v>590</v>
      </c>
      <c r="F42" s="265"/>
      <c r="G42" s="265"/>
      <c r="H42" s="321"/>
      <c r="I42" s="461" t="s">
        <v>1147</v>
      </c>
    </row>
    <row r="43" spans="1:9" ht="40.5" x14ac:dyDescent="0.45">
      <c r="A43" s="407">
        <v>27</v>
      </c>
      <c r="B43" s="309" t="s">
        <v>570</v>
      </c>
      <c r="C43" s="334" t="s">
        <v>63</v>
      </c>
      <c r="D43" s="319" t="s">
        <v>588</v>
      </c>
      <c r="E43" s="319" t="s">
        <v>591</v>
      </c>
      <c r="F43" s="265"/>
      <c r="G43" s="265"/>
      <c r="H43" s="321"/>
      <c r="I43" s="461" t="s">
        <v>1147</v>
      </c>
    </row>
    <row r="44" spans="1:9" ht="40.5" x14ac:dyDescent="0.45">
      <c r="A44" s="407">
        <v>28</v>
      </c>
      <c r="B44" s="309" t="s">
        <v>570</v>
      </c>
      <c r="C44" s="334" t="s">
        <v>63</v>
      </c>
      <c r="D44" s="319" t="s">
        <v>588</v>
      </c>
      <c r="E44" s="319" t="s">
        <v>592</v>
      </c>
      <c r="F44" s="265"/>
      <c r="G44" s="265"/>
      <c r="H44" s="321"/>
      <c r="I44" s="461" t="s">
        <v>1147</v>
      </c>
    </row>
    <row r="45" spans="1:9" ht="40.5" x14ac:dyDescent="0.45">
      <c r="A45" s="407">
        <v>29</v>
      </c>
      <c r="B45" s="309" t="s">
        <v>570</v>
      </c>
      <c r="C45" s="334" t="s">
        <v>63</v>
      </c>
      <c r="D45" s="319" t="s">
        <v>588</v>
      </c>
      <c r="E45" s="319" t="s">
        <v>593</v>
      </c>
      <c r="F45" s="265"/>
      <c r="G45" s="265"/>
      <c r="H45" s="321"/>
      <c r="I45" s="461" t="s">
        <v>1147</v>
      </c>
    </row>
    <row r="46" spans="1:9" x14ac:dyDescent="0.45">
      <c r="A46" s="407"/>
      <c r="B46" s="309"/>
      <c r="C46" s="334"/>
      <c r="D46" s="309"/>
      <c r="E46" s="309"/>
      <c r="F46" s="309"/>
      <c r="G46" s="309"/>
      <c r="H46" s="335"/>
      <c r="I46" s="404"/>
    </row>
    <row r="47" spans="1:9" ht="108" x14ac:dyDescent="0.45">
      <c r="A47" s="407">
        <v>30</v>
      </c>
      <c r="B47" s="309" t="s">
        <v>942</v>
      </c>
      <c r="C47" s="334" t="s">
        <v>63</v>
      </c>
      <c r="D47" s="319" t="s">
        <v>673</v>
      </c>
      <c r="E47" s="319" t="s">
        <v>674</v>
      </c>
      <c r="F47" s="265" t="s">
        <v>675</v>
      </c>
      <c r="G47" s="299"/>
      <c r="H47" s="251">
        <v>200000000</v>
      </c>
      <c r="I47" s="515" t="s">
        <v>1150</v>
      </c>
    </row>
    <row r="48" spans="1:9" ht="67.5" x14ac:dyDescent="0.45">
      <c r="A48" s="407">
        <v>31</v>
      </c>
      <c r="B48" s="309" t="s">
        <v>942</v>
      </c>
      <c r="C48" s="334" t="s">
        <v>63</v>
      </c>
      <c r="D48" s="319" t="s">
        <v>676</v>
      </c>
      <c r="E48" s="319" t="s">
        <v>677</v>
      </c>
      <c r="F48" s="265">
        <v>1</v>
      </c>
      <c r="G48" s="299"/>
      <c r="H48" s="251">
        <v>80000000</v>
      </c>
      <c r="I48" s="515" t="s">
        <v>1149</v>
      </c>
    </row>
    <row r="49" spans="1:9" ht="40.5" x14ac:dyDescent="0.45">
      <c r="A49" s="407">
        <v>32</v>
      </c>
      <c r="B49" s="309" t="s">
        <v>942</v>
      </c>
      <c r="C49" s="334" t="s">
        <v>63</v>
      </c>
      <c r="D49" s="319" t="s">
        <v>678</v>
      </c>
      <c r="E49" s="319" t="s">
        <v>677</v>
      </c>
      <c r="F49" s="265">
        <v>1</v>
      </c>
      <c r="G49" s="265"/>
      <c r="H49" s="251">
        <v>50000000</v>
      </c>
      <c r="I49" s="515" t="s">
        <v>1151</v>
      </c>
    </row>
    <row r="50" spans="1:9" x14ac:dyDescent="0.45">
      <c r="A50" s="407"/>
      <c r="B50" s="309"/>
      <c r="C50" s="334"/>
      <c r="D50" s="309"/>
      <c r="E50" s="309"/>
      <c r="F50" s="309"/>
      <c r="G50" s="309"/>
      <c r="H50" s="335"/>
      <c r="I50" s="404"/>
    </row>
    <row r="51" spans="1:9" ht="40.5" x14ac:dyDescent="0.45">
      <c r="A51" s="407">
        <v>33</v>
      </c>
      <c r="B51" s="309" t="s">
        <v>711</v>
      </c>
      <c r="C51" s="334" t="s">
        <v>63</v>
      </c>
      <c r="D51" s="319" t="s">
        <v>717</v>
      </c>
      <c r="E51" s="319" t="s">
        <v>718</v>
      </c>
      <c r="F51" s="265">
        <v>6</v>
      </c>
      <c r="G51" s="265" t="s">
        <v>632</v>
      </c>
      <c r="H51" s="325">
        <v>90000000</v>
      </c>
      <c r="I51" s="461" t="s">
        <v>1147</v>
      </c>
    </row>
    <row r="52" spans="1:9" ht="40.5" x14ac:dyDescent="0.45">
      <c r="A52" s="407">
        <v>34</v>
      </c>
      <c r="B52" s="309" t="s">
        <v>711</v>
      </c>
      <c r="C52" s="334" t="s">
        <v>63</v>
      </c>
      <c r="D52" s="319" t="s">
        <v>717</v>
      </c>
      <c r="E52" s="319" t="s">
        <v>719</v>
      </c>
      <c r="F52" s="265"/>
      <c r="G52" s="265"/>
      <c r="H52" s="325"/>
      <c r="I52" s="461" t="s">
        <v>1147</v>
      </c>
    </row>
    <row r="53" spans="1:9" ht="40.5" x14ac:dyDescent="0.45">
      <c r="A53" s="407">
        <v>35</v>
      </c>
      <c r="B53" s="309" t="s">
        <v>711</v>
      </c>
      <c r="C53" s="334" t="s">
        <v>63</v>
      </c>
      <c r="D53" s="319" t="s">
        <v>717</v>
      </c>
      <c r="E53" s="319" t="s">
        <v>720</v>
      </c>
      <c r="F53" s="265"/>
      <c r="G53" s="265"/>
      <c r="H53" s="325"/>
      <c r="I53" s="461" t="s">
        <v>1147</v>
      </c>
    </row>
    <row r="54" spans="1:9" ht="40.5" x14ac:dyDescent="0.45">
      <c r="A54" s="407">
        <v>36</v>
      </c>
      <c r="B54" s="309" t="s">
        <v>711</v>
      </c>
      <c r="C54" s="334" t="s">
        <v>63</v>
      </c>
      <c r="D54" s="319" t="s">
        <v>717</v>
      </c>
      <c r="E54" s="319" t="s">
        <v>721</v>
      </c>
      <c r="F54" s="265"/>
      <c r="G54" s="265"/>
      <c r="H54" s="325"/>
      <c r="I54" s="461" t="s">
        <v>1147</v>
      </c>
    </row>
    <row r="55" spans="1:9" ht="40.5" x14ac:dyDescent="0.45">
      <c r="A55" s="407">
        <v>37</v>
      </c>
      <c r="B55" s="309" t="s">
        <v>711</v>
      </c>
      <c r="C55" s="334" t="s">
        <v>63</v>
      </c>
      <c r="D55" s="319" t="s">
        <v>717</v>
      </c>
      <c r="E55" s="319" t="s">
        <v>722</v>
      </c>
      <c r="F55" s="265"/>
      <c r="G55" s="265"/>
      <c r="H55" s="325"/>
      <c r="I55" s="461" t="s">
        <v>1147</v>
      </c>
    </row>
    <row r="56" spans="1:9" ht="40.5" x14ac:dyDescent="0.45">
      <c r="A56" s="407">
        <v>38</v>
      </c>
      <c r="B56" s="309" t="s">
        <v>711</v>
      </c>
      <c r="C56" s="334" t="s">
        <v>63</v>
      </c>
      <c r="D56" s="319" t="s">
        <v>717</v>
      </c>
      <c r="E56" s="319" t="s">
        <v>723</v>
      </c>
      <c r="F56" s="265"/>
      <c r="G56" s="265"/>
      <c r="H56" s="325"/>
      <c r="I56" s="461" t="s">
        <v>1147</v>
      </c>
    </row>
    <row r="57" spans="1:9" ht="40.5" x14ac:dyDescent="0.45">
      <c r="A57" s="407">
        <v>39</v>
      </c>
      <c r="B57" s="309" t="s">
        <v>711</v>
      </c>
      <c r="C57" s="334" t="s">
        <v>63</v>
      </c>
      <c r="D57" s="319" t="s">
        <v>735</v>
      </c>
      <c r="E57" s="319" t="s">
        <v>736</v>
      </c>
      <c r="F57" s="265">
        <v>1</v>
      </c>
      <c r="G57" s="265" t="s">
        <v>737</v>
      </c>
      <c r="H57" s="325">
        <v>35000000</v>
      </c>
      <c r="I57" s="461" t="s">
        <v>1147</v>
      </c>
    </row>
    <row r="58" spans="1:9" x14ac:dyDescent="0.45">
      <c r="A58" s="407"/>
      <c r="B58" s="309"/>
      <c r="C58" s="334"/>
      <c r="D58" s="319"/>
      <c r="E58" s="319"/>
      <c r="F58" s="265"/>
      <c r="G58" s="265"/>
      <c r="H58" s="325"/>
      <c r="I58" s="404"/>
    </row>
    <row r="59" spans="1:9" ht="67.5" x14ac:dyDescent="0.45">
      <c r="A59" s="407">
        <v>40</v>
      </c>
      <c r="B59" s="309" t="s">
        <v>948</v>
      </c>
      <c r="C59" s="334" t="s">
        <v>63</v>
      </c>
      <c r="D59" s="319" t="s">
        <v>757</v>
      </c>
      <c r="E59" s="319" t="s">
        <v>758</v>
      </c>
      <c r="F59" s="265">
        <v>1</v>
      </c>
      <c r="G59" s="265" t="s">
        <v>406</v>
      </c>
      <c r="H59" s="251">
        <v>150000000</v>
      </c>
      <c r="I59" s="515" t="s">
        <v>1149</v>
      </c>
    </row>
    <row r="60" spans="1:9" ht="40.5" x14ac:dyDescent="0.45">
      <c r="A60" s="407">
        <v>41</v>
      </c>
      <c r="B60" s="309" t="s">
        <v>948</v>
      </c>
      <c r="C60" s="334" t="s">
        <v>63</v>
      </c>
      <c r="D60" s="319" t="s">
        <v>759</v>
      </c>
      <c r="E60" s="319" t="s">
        <v>289</v>
      </c>
      <c r="F60" s="338">
        <v>1</v>
      </c>
      <c r="G60" s="265" t="s">
        <v>406</v>
      </c>
      <c r="H60" s="251">
        <v>100000000</v>
      </c>
      <c r="I60" s="515" t="s">
        <v>1151</v>
      </c>
    </row>
    <row r="61" spans="1:9" ht="67.5" x14ac:dyDescent="0.45">
      <c r="A61" s="407">
        <v>42</v>
      </c>
      <c r="B61" s="309" t="s">
        <v>948</v>
      </c>
      <c r="C61" s="334" t="s">
        <v>63</v>
      </c>
      <c r="D61" s="319" t="s">
        <v>760</v>
      </c>
      <c r="E61" s="319" t="s">
        <v>289</v>
      </c>
      <c r="F61" s="338">
        <v>1</v>
      </c>
      <c r="G61" s="265" t="s">
        <v>406</v>
      </c>
      <c r="H61" s="251">
        <v>60000000</v>
      </c>
      <c r="I61" s="515" t="s">
        <v>1149</v>
      </c>
    </row>
    <row r="62" spans="1:9" ht="40.5" x14ac:dyDescent="0.45">
      <c r="A62" s="409">
        <v>43</v>
      </c>
      <c r="B62" s="309" t="s">
        <v>948</v>
      </c>
      <c r="C62" s="334" t="s">
        <v>63</v>
      </c>
      <c r="D62" s="319" t="s">
        <v>761</v>
      </c>
      <c r="E62" s="319" t="s">
        <v>289</v>
      </c>
      <c r="F62" s="265">
        <v>1</v>
      </c>
      <c r="G62" s="265" t="s">
        <v>406</v>
      </c>
      <c r="H62" s="251">
        <v>190000000</v>
      </c>
      <c r="I62" s="461" t="s">
        <v>761</v>
      </c>
    </row>
    <row r="63" spans="1:9" x14ac:dyDescent="0.45">
      <c r="A63" s="409"/>
      <c r="B63" s="309"/>
      <c r="C63" s="334"/>
      <c r="D63" s="319"/>
      <c r="E63" s="319"/>
      <c r="F63" s="265"/>
      <c r="G63" s="265"/>
      <c r="H63" s="251"/>
      <c r="I63" s="404"/>
    </row>
    <row r="64" spans="1:9" ht="40.5" x14ac:dyDescent="0.45">
      <c r="A64" s="409">
        <v>44</v>
      </c>
      <c r="B64" s="334" t="s">
        <v>614</v>
      </c>
      <c r="C64" s="334" t="s">
        <v>63</v>
      </c>
      <c r="D64" s="319" t="s">
        <v>630</v>
      </c>
      <c r="E64" s="319" t="s">
        <v>631</v>
      </c>
      <c r="F64" s="265">
        <v>10</v>
      </c>
      <c r="G64" s="265" t="s">
        <v>632</v>
      </c>
      <c r="H64" s="251">
        <v>60000000</v>
      </c>
      <c r="I64" s="461" t="s">
        <v>1147</v>
      </c>
    </row>
    <row r="65" spans="1:9" x14ac:dyDescent="0.45">
      <c r="A65" s="409"/>
      <c r="B65" s="309"/>
      <c r="C65" s="309"/>
      <c r="D65" s="309"/>
      <c r="E65" s="309"/>
      <c r="F65" s="309"/>
      <c r="G65" s="309"/>
      <c r="H65" s="335"/>
      <c r="I65" s="404"/>
    </row>
    <row r="66" spans="1:9" s="331" customFormat="1" ht="13.9" x14ac:dyDescent="0.4">
      <c r="A66" s="410"/>
      <c r="B66" s="855" t="s">
        <v>1094</v>
      </c>
      <c r="C66" s="855"/>
      <c r="D66" s="855"/>
      <c r="E66" s="855"/>
      <c r="F66" s="855"/>
      <c r="G66" s="855"/>
      <c r="H66" s="390">
        <f>SUM(H4:H64)</f>
        <v>2865000000</v>
      </c>
      <c r="I66" s="405"/>
    </row>
  </sheetData>
  <mergeCells count="1">
    <mergeCell ref="B66:G66"/>
  </mergeCells>
  <phoneticPr fontId="25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E8FA7-5298-4555-8B12-B3E444994C86}">
  <sheetPr>
    <tabColor rgb="FFFFFF00"/>
  </sheetPr>
  <dimension ref="A1:J23"/>
  <sheetViews>
    <sheetView topLeftCell="E1" zoomScale="80" zoomScaleNormal="80" workbookViewId="0">
      <selection activeCell="H23" sqref="H23"/>
    </sheetView>
  </sheetViews>
  <sheetFormatPr defaultColWidth="9.06640625" defaultRowHeight="13.5" x14ac:dyDescent="0.45"/>
  <cols>
    <col min="1" max="1" width="6.33203125" style="246" customWidth="1"/>
    <col min="2" max="2" width="42.796875" style="246" bestFit="1" customWidth="1"/>
    <col min="3" max="3" width="21.796875" style="246" bestFit="1" customWidth="1"/>
    <col min="4" max="4" width="31.73046875" style="246" bestFit="1" customWidth="1"/>
    <col min="5" max="5" width="31.06640625" style="246" customWidth="1"/>
    <col min="6" max="6" width="12.46484375" style="246" bestFit="1" customWidth="1"/>
    <col min="7" max="7" width="10.1328125" style="246" customWidth="1"/>
    <col min="8" max="8" width="18.796875" style="252" customWidth="1"/>
    <col min="9" max="9" width="24.1328125" style="395" customWidth="1"/>
    <col min="10" max="10" width="18.1328125" style="85" customWidth="1"/>
    <col min="11" max="16384" width="9.06640625" style="246"/>
  </cols>
  <sheetData>
    <row r="1" spans="1:10" ht="13.9" x14ac:dyDescent="0.45">
      <c r="B1" s="253" t="s">
        <v>321</v>
      </c>
    </row>
    <row r="3" spans="1:10" ht="33" customHeight="1" x14ac:dyDescent="0.45">
      <c r="A3" s="268" t="s">
        <v>311</v>
      </c>
      <c r="B3" s="244" t="s">
        <v>1</v>
      </c>
      <c r="C3" s="244" t="s">
        <v>9</v>
      </c>
      <c r="D3" s="245" t="s">
        <v>775</v>
      </c>
      <c r="E3" s="245" t="s">
        <v>11</v>
      </c>
      <c r="F3" s="245" t="s">
        <v>12</v>
      </c>
      <c r="G3" s="245" t="s">
        <v>13</v>
      </c>
      <c r="H3" s="245" t="s">
        <v>14</v>
      </c>
      <c r="I3" s="396" t="s">
        <v>898</v>
      </c>
      <c r="J3" s="417" t="s">
        <v>1128</v>
      </c>
    </row>
    <row r="4" spans="1:10" s="485" customFormat="1" ht="108" x14ac:dyDescent="0.45">
      <c r="A4" s="491">
        <v>1</v>
      </c>
      <c r="B4" s="502" t="s">
        <v>920</v>
      </c>
      <c r="C4" s="502" t="s">
        <v>321</v>
      </c>
      <c r="D4" s="503" t="s">
        <v>44</v>
      </c>
      <c r="E4" s="503" t="s">
        <v>45</v>
      </c>
      <c r="F4" s="504">
        <v>100</v>
      </c>
      <c r="G4" s="504" t="s">
        <v>24</v>
      </c>
      <c r="H4" s="505">
        <v>90000000</v>
      </c>
      <c r="I4" s="498"/>
      <c r="J4" s="481" t="s">
        <v>1129</v>
      </c>
    </row>
    <row r="5" spans="1:10" ht="14.25" x14ac:dyDescent="0.45">
      <c r="A5" s="293"/>
      <c r="B5" s="247"/>
      <c r="C5" s="247"/>
      <c r="D5" s="6"/>
      <c r="E5" s="6"/>
      <c r="F5" s="12"/>
      <c r="G5" s="12"/>
      <c r="H5" s="128"/>
      <c r="I5" s="398"/>
      <c r="J5" s="82"/>
    </row>
    <row r="6" spans="1:10" ht="40.5" x14ac:dyDescent="0.45">
      <c r="A6" s="293">
        <v>2</v>
      </c>
      <c r="B6" s="249" t="s">
        <v>155</v>
      </c>
      <c r="C6" s="247" t="s">
        <v>321</v>
      </c>
      <c r="D6" s="6" t="s">
        <v>150</v>
      </c>
      <c r="E6" s="31" t="s">
        <v>151</v>
      </c>
      <c r="F6" s="12">
        <v>1</v>
      </c>
      <c r="G6" s="12" t="s">
        <v>35</v>
      </c>
      <c r="H6" s="128">
        <v>200000000</v>
      </c>
      <c r="I6" s="436" t="s">
        <v>1130</v>
      </c>
      <c r="J6" s="82"/>
    </row>
    <row r="7" spans="1:10" ht="14.25" x14ac:dyDescent="0.45">
      <c r="A7" s="293"/>
      <c r="B7" s="249"/>
      <c r="C7" s="247"/>
      <c r="D7" s="6"/>
      <c r="E7" s="31"/>
      <c r="F7" s="12"/>
      <c r="G7" s="12"/>
      <c r="H7" s="128"/>
      <c r="I7" s="398"/>
      <c r="J7" s="82"/>
    </row>
    <row r="8" spans="1:10" ht="40.5" x14ac:dyDescent="0.45">
      <c r="A8" s="293">
        <v>3</v>
      </c>
      <c r="B8" s="249" t="s">
        <v>929</v>
      </c>
      <c r="C8" s="247" t="s">
        <v>321</v>
      </c>
      <c r="D8" s="82" t="s">
        <v>299</v>
      </c>
      <c r="E8" s="82" t="s">
        <v>300</v>
      </c>
      <c r="F8" s="78">
        <v>650</v>
      </c>
      <c r="G8" s="78" t="s">
        <v>301</v>
      </c>
      <c r="H8" s="414">
        <v>200000000</v>
      </c>
      <c r="I8" s="436" t="s">
        <v>1130</v>
      </c>
      <c r="J8" s="82"/>
    </row>
    <row r="9" spans="1:10" ht="40.5" x14ac:dyDescent="0.45">
      <c r="A9" s="293">
        <v>4</v>
      </c>
      <c r="B9" s="249" t="s">
        <v>929</v>
      </c>
      <c r="C9" s="247" t="s">
        <v>321</v>
      </c>
      <c r="D9" s="82" t="s">
        <v>302</v>
      </c>
      <c r="E9" s="82" t="s">
        <v>303</v>
      </c>
      <c r="F9" s="78">
        <v>1</v>
      </c>
      <c r="G9" s="78" t="s">
        <v>278</v>
      </c>
      <c r="H9" s="414">
        <v>200000000</v>
      </c>
      <c r="I9" s="436" t="s">
        <v>1131</v>
      </c>
      <c r="J9" s="82"/>
    </row>
    <row r="10" spans="1:10" x14ac:dyDescent="0.45">
      <c r="A10" s="293"/>
      <c r="B10" s="247"/>
      <c r="C10" s="247"/>
      <c r="D10" s="82"/>
      <c r="E10" s="82"/>
      <c r="F10" s="78"/>
      <c r="G10" s="78"/>
      <c r="H10" s="414"/>
      <c r="I10" s="398"/>
      <c r="J10" s="82"/>
    </row>
    <row r="11" spans="1:10" s="485" customFormat="1" ht="40.5" x14ac:dyDescent="0.45">
      <c r="A11" s="491">
        <v>5</v>
      </c>
      <c r="B11" s="498" t="s">
        <v>337</v>
      </c>
      <c r="C11" s="502" t="s">
        <v>321</v>
      </c>
      <c r="D11" s="506" t="s">
        <v>322</v>
      </c>
      <c r="E11" s="506" t="s">
        <v>320</v>
      </c>
      <c r="F11" s="507">
        <v>1</v>
      </c>
      <c r="G11" s="507" t="s">
        <v>35</v>
      </c>
      <c r="H11" s="508">
        <v>100000000</v>
      </c>
      <c r="I11" s="498"/>
      <c r="J11" s="481" t="s">
        <v>1132</v>
      </c>
    </row>
    <row r="12" spans="1:10" ht="14.25" x14ac:dyDescent="0.45">
      <c r="A12" s="293"/>
      <c r="B12" s="249"/>
      <c r="C12" s="247"/>
      <c r="D12" s="31"/>
      <c r="E12" s="31"/>
      <c r="F12" s="437"/>
      <c r="G12" s="437"/>
      <c r="H12" s="438"/>
      <c r="I12" s="398"/>
      <c r="J12" s="82"/>
    </row>
    <row r="13" spans="1:10" ht="40.5" x14ac:dyDescent="0.45">
      <c r="A13" s="293">
        <v>6</v>
      </c>
      <c r="B13" s="249" t="s">
        <v>417</v>
      </c>
      <c r="C13" s="247" t="s">
        <v>321</v>
      </c>
      <c r="D13" s="31" t="s">
        <v>81</v>
      </c>
      <c r="E13" s="31" t="s">
        <v>408</v>
      </c>
      <c r="F13" s="437">
        <v>1</v>
      </c>
      <c r="G13" s="437" t="s">
        <v>35</v>
      </c>
      <c r="H13" s="438">
        <v>150000000</v>
      </c>
      <c r="I13" s="436" t="s">
        <v>1130</v>
      </c>
      <c r="J13" s="82"/>
    </row>
    <row r="14" spans="1:10" ht="14.25" x14ac:dyDescent="0.45">
      <c r="A14" s="293"/>
      <c r="B14" s="249"/>
      <c r="C14" s="247"/>
      <c r="D14" s="31"/>
      <c r="E14" s="31"/>
      <c r="F14" s="437"/>
      <c r="G14" s="437"/>
      <c r="H14" s="438"/>
      <c r="I14" s="398"/>
      <c r="J14" s="82"/>
    </row>
    <row r="15" spans="1:10" s="485" customFormat="1" ht="40.5" x14ac:dyDescent="0.45">
      <c r="A15" s="491">
        <v>7</v>
      </c>
      <c r="B15" s="498" t="s">
        <v>937</v>
      </c>
      <c r="C15" s="502" t="s">
        <v>321</v>
      </c>
      <c r="D15" s="509" t="s">
        <v>638</v>
      </c>
      <c r="E15" s="509" t="s">
        <v>639</v>
      </c>
      <c r="F15" s="510">
        <v>1</v>
      </c>
      <c r="G15" s="510" t="s">
        <v>406</v>
      </c>
      <c r="H15" s="511">
        <v>200000000</v>
      </c>
      <c r="I15" s="498"/>
      <c r="J15" s="481" t="s">
        <v>1133</v>
      </c>
    </row>
    <row r="16" spans="1:10" ht="14.25" x14ac:dyDescent="0.45">
      <c r="A16" s="293"/>
      <c r="B16" s="249"/>
      <c r="C16" s="247"/>
      <c r="D16" s="439"/>
      <c r="E16" s="439"/>
      <c r="F16" s="440"/>
      <c r="G16" s="440"/>
      <c r="H16" s="441"/>
      <c r="I16" s="398"/>
      <c r="J16" s="82"/>
    </row>
    <row r="17" spans="1:10" ht="40.5" x14ac:dyDescent="0.45">
      <c r="A17" s="412">
        <v>8</v>
      </c>
      <c r="B17" s="249" t="s">
        <v>756</v>
      </c>
      <c r="C17" s="247" t="s">
        <v>321</v>
      </c>
      <c r="D17" s="439" t="s">
        <v>763</v>
      </c>
      <c r="E17" s="439" t="s">
        <v>764</v>
      </c>
      <c r="F17" s="440">
        <v>1</v>
      </c>
      <c r="G17" s="440" t="s">
        <v>406</v>
      </c>
      <c r="H17" s="442">
        <v>200000000</v>
      </c>
      <c r="I17" s="436" t="s">
        <v>1130</v>
      </c>
      <c r="J17" s="82"/>
    </row>
    <row r="18" spans="1:10" ht="27" x14ac:dyDescent="0.45">
      <c r="A18" s="412"/>
      <c r="B18" s="249"/>
      <c r="C18" s="247" t="s">
        <v>321</v>
      </c>
      <c r="D18" s="439" t="s">
        <v>765</v>
      </c>
      <c r="E18" s="439" t="s">
        <v>766</v>
      </c>
      <c r="F18" s="440">
        <v>1</v>
      </c>
      <c r="G18" s="440" t="s">
        <v>406</v>
      </c>
      <c r="H18" s="442">
        <v>200000000</v>
      </c>
      <c r="I18" s="436" t="s">
        <v>1134</v>
      </c>
      <c r="J18" s="82"/>
    </row>
    <row r="19" spans="1:10" ht="27" x14ac:dyDescent="0.45">
      <c r="A19" s="412"/>
      <c r="B19" s="249"/>
      <c r="C19" s="247" t="s">
        <v>321</v>
      </c>
      <c r="D19" s="439" t="s">
        <v>765</v>
      </c>
      <c r="E19" s="439" t="s">
        <v>767</v>
      </c>
      <c r="F19" s="440">
        <v>1</v>
      </c>
      <c r="G19" s="440" t="s">
        <v>406</v>
      </c>
      <c r="H19" s="442">
        <v>200000000</v>
      </c>
      <c r="I19" s="436" t="s">
        <v>1134</v>
      </c>
      <c r="J19" s="82"/>
    </row>
    <row r="20" spans="1:10" ht="14.25" x14ac:dyDescent="0.45">
      <c r="A20" s="412"/>
      <c r="B20" s="249"/>
      <c r="C20" s="247"/>
      <c r="D20" s="439"/>
      <c r="E20" s="439"/>
      <c r="F20" s="440"/>
      <c r="G20" s="440"/>
      <c r="H20" s="442"/>
      <c r="I20" s="398"/>
      <c r="J20" s="82"/>
    </row>
    <row r="21" spans="1:10" s="485" customFormat="1" ht="40.5" x14ac:dyDescent="0.45">
      <c r="A21" s="486">
        <v>9</v>
      </c>
      <c r="B21" s="512" t="s">
        <v>452</v>
      </c>
      <c r="C21" s="502" t="s">
        <v>321</v>
      </c>
      <c r="D21" s="513" t="s">
        <v>466</v>
      </c>
      <c r="E21" s="513" t="s">
        <v>467</v>
      </c>
      <c r="F21" s="488"/>
      <c r="G21" s="481"/>
      <c r="H21" s="514">
        <v>50000000</v>
      </c>
      <c r="I21" s="498"/>
      <c r="J21" s="481" t="s">
        <v>1132</v>
      </c>
    </row>
    <row r="22" spans="1:10" x14ac:dyDescent="0.45">
      <c r="A22" s="249"/>
      <c r="B22" s="411"/>
      <c r="C22" s="247"/>
      <c r="D22" s="79"/>
      <c r="E22" s="79"/>
      <c r="F22" s="45"/>
      <c r="G22" s="46"/>
      <c r="H22" s="281"/>
      <c r="I22" s="398"/>
      <c r="J22" s="82"/>
    </row>
    <row r="23" spans="1:10" s="253" customFormat="1" ht="14.25" x14ac:dyDescent="0.45">
      <c r="A23" s="393"/>
      <c r="B23" s="801" t="s">
        <v>1094</v>
      </c>
      <c r="C23" s="801"/>
      <c r="D23" s="801"/>
      <c r="E23" s="801"/>
      <c r="F23" s="801"/>
      <c r="G23" s="801"/>
      <c r="H23" s="394">
        <f>SUM(H4:H21)</f>
        <v>1790000000</v>
      </c>
      <c r="I23" s="399"/>
      <c r="J23" s="443"/>
    </row>
  </sheetData>
  <mergeCells count="1">
    <mergeCell ref="B23:G2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F896B-5B96-4EFC-8FDA-AE3732A19409}">
  <sheetPr>
    <tabColor rgb="FFFFFF00"/>
  </sheetPr>
  <dimension ref="A1:I8"/>
  <sheetViews>
    <sheetView topLeftCell="E1" zoomScale="90" zoomScaleNormal="90" workbookViewId="0">
      <selection activeCell="H8" sqref="H8"/>
    </sheetView>
  </sheetViews>
  <sheetFormatPr defaultColWidth="9.06640625" defaultRowHeight="13.5" x14ac:dyDescent="0.45"/>
  <cols>
    <col min="1" max="1" width="6.33203125" style="246" customWidth="1"/>
    <col min="2" max="2" width="42.796875" style="246" bestFit="1" customWidth="1"/>
    <col min="3" max="3" width="21.796875" style="246" bestFit="1" customWidth="1"/>
    <col min="4" max="4" width="31.73046875" style="246" bestFit="1" customWidth="1"/>
    <col min="5" max="5" width="28.33203125" style="246" customWidth="1"/>
    <col min="6" max="6" width="11.73046875" style="246" customWidth="1"/>
    <col min="7" max="7" width="15.3984375" style="246" customWidth="1"/>
    <col min="8" max="8" width="17.9296875" style="252" bestFit="1" customWidth="1"/>
    <col min="9" max="9" width="20.6640625" style="459" customWidth="1"/>
    <col min="10" max="16384" width="9.06640625" style="246"/>
  </cols>
  <sheetData>
    <row r="1" spans="1:9" ht="13.9" x14ac:dyDescent="0.45">
      <c r="B1" s="253" t="s">
        <v>903</v>
      </c>
    </row>
    <row r="3" spans="1:9" ht="33" customHeight="1" x14ac:dyDescent="0.45">
      <c r="A3" s="243" t="s">
        <v>311</v>
      </c>
      <c r="B3" s="244" t="s">
        <v>1</v>
      </c>
      <c r="C3" s="244" t="s">
        <v>9</v>
      </c>
      <c r="D3" s="245" t="s">
        <v>775</v>
      </c>
      <c r="E3" s="245" t="s">
        <v>11</v>
      </c>
      <c r="F3" s="245" t="s">
        <v>12</v>
      </c>
      <c r="G3" s="245" t="s">
        <v>13</v>
      </c>
      <c r="H3" s="245" t="s">
        <v>14</v>
      </c>
      <c r="I3" s="420" t="s">
        <v>898</v>
      </c>
    </row>
    <row r="4" spans="1:9" ht="67.5" x14ac:dyDescent="0.45">
      <c r="A4" s="247">
        <v>1</v>
      </c>
      <c r="B4" s="249" t="s">
        <v>75</v>
      </c>
      <c r="C4" s="247" t="s">
        <v>902</v>
      </c>
      <c r="D4" s="327" t="s">
        <v>73</v>
      </c>
      <c r="E4" s="82" t="s">
        <v>74</v>
      </c>
      <c r="F4" s="45">
        <v>1</v>
      </c>
      <c r="G4" s="346" t="s">
        <v>35</v>
      </c>
      <c r="H4" s="341">
        <v>100000000</v>
      </c>
      <c r="I4" s="436" t="s">
        <v>1146</v>
      </c>
    </row>
    <row r="5" spans="1:9" x14ac:dyDescent="0.45">
      <c r="A5" s="247"/>
      <c r="B5" s="249"/>
      <c r="C5" s="247"/>
      <c r="D5" s="264"/>
      <c r="E5" s="82"/>
      <c r="F5" s="45"/>
      <c r="G5" s="261"/>
      <c r="H5" s="341"/>
      <c r="I5" s="436"/>
    </row>
    <row r="6" spans="1:9" ht="67.5" x14ac:dyDescent="0.45">
      <c r="A6" s="247">
        <v>2</v>
      </c>
      <c r="B6" s="249" t="s">
        <v>400</v>
      </c>
      <c r="C6" s="247" t="s">
        <v>902</v>
      </c>
      <c r="D6" s="248" t="s">
        <v>875</v>
      </c>
      <c r="E6" s="248" t="s">
        <v>876</v>
      </c>
      <c r="F6" s="265" t="s">
        <v>877</v>
      </c>
      <c r="G6" s="249"/>
      <c r="H6" s="266">
        <v>220000000</v>
      </c>
      <c r="I6" s="436" t="s">
        <v>1146</v>
      </c>
    </row>
    <row r="7" spans="1:9" x14ac:dyDescent="0.45">
      <c r="A7" s="247"/>
      <c r="B7" s="249"/>
      <c r="C7" s="247"/>
      <c r="D7" s="248"/>
      <c r="E7" s="248"/>
      <c r="F7" s="265"/>
      <c r="G7" s="249"/>
      <c r="H7" s="266"/>
      <c r="I7" s="436"/>
    </row>
    <row r="8" spans="1:9" s="253" customFormat="1" ht="13.9" x14ac:dyDescent="0.4">
      <c r="A8" s="413"/>
      <c r="B8" s="856" t="s">
        <v>1094</v>
      </c>
      <c r="C8" s="857"/>
      <c r="D8" s="857"/>
      <c r="E8" s="857"/>
      <c r="F8" s="857"/>
      <c r="G8" s="858"/>
      <c r="H8" s="291">
        <f>SUM(H4:H7)</f>
        <v>320000000</v>
      </c>
      <c r="I8" s="460"/>
    </row>
  </sheetData>
  <mergeCells count="1">
    <mergeCell ref="B8:G8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9415E-57B5-4AE0-90DF-4641E0866C19}">
  <sheetPr>
    <tabColor rgb="FFFFFF00"/>
  </sheetPr>
  <dimension ref="A1:J41"/>
  <sheetViews>
    <sheetView topLeftCell="D21" zoomScale="80" zoomScaleNormal="80" workbookViewId="0">
      <selection activeCell="H38" sqref="H38"/>
    </sheetView>
  </sheetViews>
  <sheetFormatPr defaultColWidth="9" defaultRowHeight="13.5" x14ac:dyDescent="0.45"/>
  <cols>
    <col min="1" max="1" width="6.265625" style="406" customWidth="1"/>
    <col min="2" max="2" width="32.265625" style="295" customWidth="1"/>
    <col min="3" max="3" width="18.86328125" style="295" customWidth="1"/>
    <col min="4" max="4" width="31.73046875" style="295" customWidth="1"/>
    <col min="5" max="5" width="31" style="295" customWidth="1"/>
    <col min="6" max="6" width="12.3984375" style="295" customWidth="1"/>
    <col min="7" max="7" width="9" style="295"/>
    <col min="8" max="8" width="20.73046875" style="326" customWidth="1"/>
    <col min="9" max="9" width="35.86328125" style="402" customWidth="1"/>
    <col min="10" max="10" width="18.6640625" style="295" bestFit="1" customWidth="1"/>
    <col min="11" max="16384" width="9" style="295"/>
  </cols>
  <sheetData>
    <row r="1" spans="1:10" ht="13.9" x14ac:dyDescent="0.45">
      <c r="B1" s="331" t="s">
        <v>904</v>
      </c>
    </row>
    <row r="3" spans="1:10" ht="33" customHeight="1" x14ac:dyDescent="0.45">
      <c r="A3" s="332" t="s">
        <v>311</v>
      </c>
      <c r="B3" s="322" t="s">
        <v>1</v>
      </c>
      <c r="C3" s="322" t="s">
        <v>9</v>
      </c>
      <c r="D3" s="333" t="s">
        <v>775</v>
      </c>
      <c r="E3" s="333" t="s">
        <v>11</v>
      </c>
      <c r="F3" s="333" t="s">
        <v>12</v>
      </c>
      <c r="G3" s="333" t="s">
        <v>13</v>
      </c>
      <c r="H3" s="333" t="s">
        <v>14</v>
      </c>
      <c r="I3" s="403" t="s">
        <v>898</v>
      </c>
      <c r="J3" s="403" t="s">
        <v>1185</v>
      </c>
    </row>
    <row r="4" spans="1:10" ht="43.15" customHeight="1" x14ac:dyDescent="0.45">
      <c r="A4" s="407">
        <v>1</v>
      </c>
      <c r="B4" s="474" t="s">
        <v>96</v>
      </c>
      <c r="C4" s="334" t="s">
        <v>109</v>
      </c>
      <c r="D4" s="319" t="s">
        <v>110</v>
      </c>
      <c r="E4" s="319" t="s">
        <v>111</v>
      </c>
      <c r="F4" s="265">
        <v>1</v>
      </c>
      <c r="G4" s="265" t="s">
        <v>48</v>
      </c>
      <c r="H4" s="321">
        <v>130000000</v>
      </c>
      <c r="I4" s="477" t="s">
        <v>1176</v>
      </c>
      <c r="J4" s="309"/>
    </row>
    <row r="5" spans="1:10" ht="45.75" customHeight="1" x14ac:dyDescent="0.45">
      <c r="A5" s="407">
        <v>2</v>
      </c>
      <c r="B5" s="334" t="s">
        <v>96</v>
      </c>
      <c r="C5" s="334" t="s">
        <v>109</v>
      </c>
      <c r="D5" s="319" t="s">
        <v>110</v>
      </c>
      <c r="E5" s="319" t="s">
        <v>115</v>
      </c>
      <c r="F5" s="265">
        <v>1</v>
      </c>
      <c r="G5" s="265" t="s">
        <v>48</v>
      </c>
      <c r="H5" s="321">
        <v>177000000</v>
      </c>
      <c r="I5" s="477" t="s">
        <v>1176</v>
      </c>
      <c r="J5" s="309"/>
    </row>
    <row r="6" spans="1:10" ht="54" x14ac:dyDescent="0.45">
      <c r="A6" s="407">
        <v>3</v>
      </c>
      <c r="B6" s="309" t="s">
        <v>191</v>
      </c>
      <c r="C6" s="334" t="s">
        <v>109</v>
      </c>
      <c r="D6" s="319" t="s">
        <v>183</v>
      </c>
      <c r="E6" s="319" t="s">
        <v>184</v>
      </c>
      <c r="F6" s="265">
        <v>17</v>
      </c>
      <c r="G6" s="265" t="s">
        <v>168</v>
      </c>
      <c r="H6" s="321">
        <v>34000000</v>
      </c>
      <c r="I6" s="397" t="s">
        <v>1177</v>
      </c>
      <c r="J6" s="309"/>
    </row>
    <row r="7" spans="1:10" ht="54" x14ac:dyDescent="0.45">
      <c r="A7" s="407">
        <v>4</v>
      </c>
      <c r="B7" s="309" t="s">
        <v>191</v>
      </c>
      <c r="C7" s="334" t="s">
        <v>109</v>
      </c>
      <c r="D7" s="319" t="s">
        <v>186</v>
      </c>
      <c r="E7" s="319" t="s">
        <v>184</v>
      </c>
      <c r="F7" s="265">
        <v>1</v>
      </c>
      <c r="G7" s="265" t="s">
        <v>168</v>
      </c>
      <c r="H7" s="321">
        <v>26000000</v>
      </c>
      <c r="I7" s="397" t="s">
        <v>1177</v>
      </c>
      <c r="J7" s="309"/>
    </row>
    <row r="8" spans="1:10" ht="54" x14ac:dyDescent="0.45">
      <c r="A8" s="407">
        <v>5</v>
      </c>
      <c r="B8" s="309" t="s">
        <v>191</v>
      </c>
      <c r="C8" s="334" t="s">
        <v>109</v>
      </c>
      <c r="D8" s="319" t="s">
        <v>188</v>
      </c>
      <c r="E8" s="319" t="s">
        <v>184</v>
      </c>
      <c r="F8" s="265">
        <v>4</v>
      </c>
      <c r="G8" s="265" t="s">
        <v>168</v>
      </c>
      <c r="H8" s="321">
        <v>8000000</v>
      </c>
      <c r="I8" s="397" t="s">
        <v>1177</v>
      </c>
      <c r="J8" s="309"/>
    </row>
    <row r="9" spans="1:10" ht="40.5" x14ac:dyDescent="0.45">
      <c r="A9" s="407">
        <v>6</v>
      </c>
      <c r="B9" s="334" t="s">
        <v>268</v>
      </c>
      <c r="C9" s="334" t="s">
        <v>109</v>
      </c>
      <c r="D9" s="248" t="s">
        <v>264</v>
      </c>
      <c r="E9" s="248" t="s">
        <v>265</v>
      </c>
      <c r="F9" s="265">
        <v>3</v>
      </c>
      <c r="G9" s="265" t="s">
        <v>35</v>
      </c>
      <c r="H9" s="321">
        <v>200000000</v>
      </c>
      <c r="I9" s="397" t="s">
        <v>1178</v>
      </c>
      <c r="J9" s="309"/>
    </row>
    <row r="10" spans="1:10" ht="27" x14ac:dyDescent="0.45">
      <c r="A10" s="407">
        <v>7</v>
      </c>
      <c r="B10" s="309" t="s">
        <v>337</v>
      </c>
      <c r="C10" s="334" t="s">
        <v>109</v>
      </c>
      <c r="D10" s="248" t="s">
        <v>333</v>
      </c>
      <c r="E10" s="248" t="s">
        <v>334</v>
      </c>
      <c r="F10" s="407">
        <v>1</v>
      </c>
      <c r="G10" s="407" t="s">
        <v>35</v>
      </c>
      <c r="H10" s="343">
        <v>40000000</v>
      </c>
      <c r="I10" s="397" t="s">
        <v>1179</v>
      </c>
      <c r="J10" s="309"/>
    </row>
    <row r="11" spans="1:10" ht="40.5" x14ac:dyDescent="0.45">
      <c r="A11" s="407">
        <v>8</v>
      </c>
      <c r="B11" s="309" t="s">
        <v>337</v>
      </c>
      <c r="C11" s="334" t="s">
        <v>109</v>
      </c>
      <c r="D11" s="248" t="s">
        <v>335</v>
      </c>
      <c r="E11" s="248" t="s">
        <v>334</v>
      </c>
      <c r="F11" s="407">
        <v>1</v>
      </c>
      <c r="G11" s="407" t="s">
        <v>35</v>
      </c>
      <c r="H11" s="343">
        <v>50000000</v>
      </c>
      <c r="I11" s="397" t="s">
        <v>1180</v>
      </c>
      <c r="J11" s="309"/>
    </row>
    <row r="12" spans="1:10" ht="40.5" x14ac:dyDescent="0.45">
      <c r="A12" s="407">
        <v>10</v>
      </c>
      <c r="B12" s="309" t="s">
        <v>374</v>
      </c>
      <c r="C12" s="334" t="s">
        <v>109</v>
      </c>
      <c r="D12" s="248" t="s">
        <v>354</v>
      </c>
      <c r="E12" s="248" t="s">
        <v>339</v>
      </c>
      <c r="F12" s="407">
        <v>1</v>
      </c>
      <c r="G12" s="407" t="s">
        <v>35</v>
      </c>
      <c r="H12" s="343">
        <v>20000000</v>
      </c>
      <c r="I12" s="397" t="s">
        <v>1181</v>
      </c>
      <c r="J12" s="309"/>
    </row>
    <row r="13" spans="1:10" ht="40.5" x14ac:dyDescent="0.45">
      <c r="A13" s="407">
        <v>11</v>
      </c>
      <c r="B13" s="309" t="s">
        <v>374</v>
      </c>
      <c r="C13" s="334" t="s">
        <v>109</v>
      </c>
      <c r="D13" s="248" t="s">
        <v>364</v>
      </c>
      <c r="E13" s="248" t="s">
        <v>365</v>
      </c>
      <c r="F13" s="407">
        <v>1</v>
      </c>
      <c r="G13" s="407" t="s">
        <v>35</v>
      </c>
      <c r="H13" s="343">
        <v>160000000</v>
      </c>
      <c r="I13" s="397" t="s">
        <v>1181</v>
      </c>
      <c r="J13" s="309"/>
    </row>
    <row r="14" spans="1:10" ht="40.5" x14ac:dyDescent="0.45">
      <c r="A14" s="407">
        <v>12</v>
      </c>
      <c r="B14" s="309" t="s">
        <v>374</v>
      </c>
      <c r="C14" s="334" t="s">
        <v>109</v>
      </c>
      <c r="D14" s="248" t="s">
        <v>368</v>
      </c>
      <c r="E14" s="248" t="s">
        <v>365</v>
      </c>
      <c r="F14" s="407">
        <v>1</v>
      </c>
      <c r="G14" s="407" t="s">
        <v>35</v>
      </c>
      <c r="H14" s="343">
        <v>60000000</v>
      </c>
      <c r="I14" s="397" t="s">
        <v>1181</v>
      </c>
      <c r="J14" s="309"/>
    </row>
    <row r="15" spans="1:10" ht="40.5" x14ac:dyDescent="0.45">
      <c r="A15" s="407">
        <v>13</v>
      </c>
      <c r="B15" s="309" t="s">
        <v>374</v>
      </c>
      <c r="C15" s="334" t="s">
        <v>109</v>
      </c>
      <c r="D15" s="248" t="s">
        <v>369</v>
      </c>
      <c r="E15" s="248" t="s">
        <v>365</v>
      </c>
      <c r="F15" s="407">
        <v>1</v>
      </c>
      <c r="G15" s="407" t="s">
        <v>35</v>
      </c>
      <c r="H15" s="343">
        <v>100000000</v>
      </c>
      <c r="I15" s="397" t="s">
        <v>1176</v>
      </c>
      <c r="J15" s="309"/>
    </row>
    <row r="16" spans="1:10" ht="40.5" x14ac:dyDescent="0.45">
      <c r="A16" s="407">
        <v>14</v>
      </c>
      <c r="B16" s="309" t="s">
        <v>374</v>
      </c>
      <c r="C16" s="334" t="s">
        <v>109</v>
      </c>
      <c r="D16" s="248" t="s">
        <v>370</v>
      </c>
      <c r="E16" s="248" t="s">
        <v>365</v>
      </c>
      <c r="F16" s="407">
        <v>1</v>
      </c>
      <c r="G16" s="407" t="s">
        <v>35</v>
      </c>
      <c r="H16" s="343">
        <v>100000000</v>
      </c>
      <c r="I16" s="397" t="s">
        <v>1178</v>
      </c>
      <c r="J16" s="309"/>
    </row>
    <row r="17" spans="1:10" ht="40.5" x14ac:dyDescent="0.45">
      <c r="A17" s="407">
        <v>15</v>
      </c>
      <c r="B17" s="309" t="s">
        <v>374</v>
      </c>
      <c r="C17" s="334" t="s">
        <v>109</v>
      </c>
      <c r="D17" s="248" t="s">
        <v>371</v>
      </c>
      <c r="E17" s="248" t="s">
        <v>367</v>
      </c>
      <c r="F17" s="407">
        <v>1</v>
      </c>
      <c r="G17" s="407" t="s">
        <v>35</v>
      </c>
      <c r="H17" s="343">
        <v>10000000</v>
      </c>
      <c r="I17" s="397" t="s">
        <v>1178</v>
      </c>
      <c r="J17" s="309"/>
    </row>
    <row r="18" spans="1:10" ht="40.5" x14ac:dyDescent="0.45">
      <c r="A18" s="407">
        <v>16</v>
      </c>
      <c r="B18" s="309" t="s">
        <v>374</v>
      </c>
      <c r="C18" s="334" t="s">
        <v>109</v>
      </c>
      <c r="D18" s="248" t="s">
        <v>372</v>
      </c>
      <c r="E18" s="248" t="s">
        <v>373</v>
      </c>
      <c r="F18" s="407">
        <v>1</v>
      </c>
      <c r="G18" s="407" t="s">
        <v>35</v>
      </c>
      <c r="H18" s="343">
        <v>60000000</v>
      </c>
      <c r="I18" s="397" t="s">
        <v>1178</v>
      </c>
      <c r="J18" s="309"/>
    </row>
    <row r="19" spans="1:10" ht="40.5" x14ac:dyDescent="0.45">
      <c r="A19" s="407">
        <v>17</v>
      </c>
      <c r="B19" s="309" t="s">
        <v>398</v>
      </c>
      <c r="C19" s="334" t="s">
        <v>109</v>
      </c>
      <c r="D19" s="319" t="s">
        <v>384</v>
      </c>
      <c r="E19" s="319" t="s">
        <v>385</v>
      </c>
      <c r="F19" s="407">
        <v>1</v>
      </c>
      <c r="G19" s="407" t="s">
        <v>35</v>
      </c>
      <c r="H19" s="343">
        <v>1000000</v>
      </c>
      <c r="I19" s="397" t="s">
        <v>1182</v>
      </c>
      <c r="J19" s="309"/>
    </row>
    <row r="20" spans="1:10" ht="27" x14ac:dyDescent="0.45">
      <c r="A20" s="407">
        <v>18</v>
      </c>
      <c r="B20" s="309" t="s">
        <v>400</v>
      </c>
      <c r="C20" s="334" t="s">
        <v>109</v>
      </c>
      <c r="D20" s="248" t="s">
        <v>887</v>
      </c>
      <c r="E20" s="248"/>
      <c r="F20" s="265">
        <v>100</v>
      </c>
      <c r="G20" s="407" t="s">
        <v>933</v>
      </c>
      <c r="H20" s="310">
        <v>220000000</v>
      </c>
      <c r="I20" s="397" t="s">
        <v>1176</v>
      </c>
      <c r="J20" s="309"/>
    </row>
    <row r="21" spans="1:10" ht="27" x14ac:dyDescent="0.45">
      <c r="A21" s="407">
        <v>19</v>
      </c>
      <c r="B21" s="309" t="s">
        <v>570</v>
      </c>
      <c r="C21" s="334" t="s">
        <v>109</v>
      </c>
      <c r="D21" s="319" t="s">
        <v>573</v>
      </c>
      <c r="E21" s="319" t="s">
        <v>574</v>
      </c>
      <c r="F21" s="265"/>
      <c r="G21" s="265"/>
      <c r="H21" s="251">
        <v>100000000</v>
      </c>
      <c r="I21" s="397" t="s">
        <v>1181</v>
      </c>
      <c r="J21" s="309"/>
    </row>
    <row r="22" spans="1:10" ht="27" x14ac:dyDescent="0.45">
      <c r="A22" s="407">
        <v>20</v>
      </c>
      <c r="B22" s="309"/>
      <c r="C22" s="334" t="s">
        <v>109</v>
      </c>
      <c r="D22" s="319" t="s">
        <v>575</v>
      </c>
      <c r="E22" s="319" t="s">
        <v>576</v>
      </c>
      <c r="F22" s="265">
        <v>1000</v>
      </c>
      <c r="G22" s="265" t="s">
        <v>577</v>
      </c>
      <c r="H22" s="251">
        <v>40000000</v>
      </c>
      <c r="I22" s="397" t="s">
        <v>1181</v>
      </c>
      <c r="J22" s="309"/>
    </row>
    <row r="23" spans="1:10" ht="27" x14ac:dyDescent="0.45">
      <c r="A23" s="407">
        <v>21</v>
      </c>
      <c r="B23" s="309"/>
      <c r="C23" s="334" t="s">
        <v>109</v>
      </c>
      <c r="D23" s="319" t="s">
        <v>578</v>
      </c>
      <c r="E23" s="319"/>
      <c r="F23" s="265"/>
      <c r="G23" s="265"/>
      <c r="H23" s="251">
        <v>100000000</v>
      </c>
      <c r="I23" s="397" t="s">
        <v>1183</v>
      </c>
      <c r="J23" s="309"/>
    </row>
    <row r="24" spans="1:10" ht="27" x14ac:dyDescent="0.45">
      <c r="A24" s="407">
        <v>22</v>
      </c>
      <c r="B24" s="309" t="s">
        <v>640</v>
      </c>
      <c r="C24" s="334" t="s">
        <v>109</v>
      </c>
      <c r="D24" s="319" t="s">
        <v>650</v>
      </c>
      <c r="E24" s="319" t="s">
        <v>644</v>
      </c>
      <c r="F24" s="265">
        <v>1</v>
      </c>
      <c r="G24" s="265" t="s">
        <v>406</v>
      </c>
      <c r="H24" s="251">
        <v>200000000</v>
      </c>
      <c r="I24" s="397" t="s">
        <v>1179</v>
      </c>
      <c r="J24" s="309"/>
    </row>
    <row r="25" spans="1:10" ht="27" x14ac:dyDescent="0.45">
      <c r="A25" s="407">
        <v>23</v>
      </c>
      <c r="B25" s="309" t="s">
        <v>940</v>
      </c>
      <c r="C25" s="334" t="s">
        <v>109</v>
      </c>
      <c r="D25" s="319" t="s">
        <v>664</v>
      </c>
      <c r="E25" s="319" t="s">
        <v>665</v>
      </c>
      <c r="F25" s="265">
        <v>1</v>
      </c>
      <c r="G25" s="265" t="s">
        <v>406</v>
      </c>
      <c r="H25" s="251">
        <v>200000000</v>
      </c>
      <c r="I25" s="397" t="s">
        <v>1179</v>
      </c>
      <c r="J25" s="309"/>
    </row>
    <row r="26" spans="1:10" ht="40.5" x14ac:dyDescent="0.45">
      <c r="A26" s="407">
        <v>24</v>
      </c>
      <c r="B26" s="309" t="s">
        <v>940</v>
      </c>
      <c r="C26" s="334" t="s">
        <v>109</v>
      </c>
      <c r="D26" s="319" t="s">
        <v>666</v>
      </c>
      <c r="E26" s="319" t="s">
        <v>667</v>
      </c>
      <c r="F26" s="265">
        <v>1</v>
      </c>
      <c r="G26" s="265" t="s">
        <v>406</v>
      </c>
      <c r="H26" s="251">
        <v>60000000</v>
      </c>
      <c r="I26" s="397" t="s">
        <v>1182</v>
      </c>
      <c r="J26" s="309"/>
    </row>
    <row r="27" spans="1:10" ht="27" x14ac:dyDescent="0.45">
      <c r="A27" s="407">
        <v>25</v>
      </c>
      <c r="B27" s="309" t="s">
        <v>942</v>
      </c>
      <c r="C27" s="334" t="s">
        <v>109</v>
      </c>
      <c r="D27" s="319" t="s">
        <v>682</v>
      </c>
      <c r="E27" s="319" t="s">
        <v>683</v>
      </c>
      <c r="F27" s="338">
        <v>1</v>
      </c>
      <c r="G27" s="265" t="s">
        <v>406</v>
      </c>
      <c r="H27" s="251">
        <v>75000000</v>
      </c>
      <c r="I27" s="397" t="s">
        <v>1184</v>
      </c>
      <c r="J27" s="309"/>
    </row>
    <row r="28" spans="1:10" ht="27" x14ac:dyDescent="0.45">
      <c r="A28" s="407">
        <v>26</v>
      </c>
      <c r="B28" s="309" t="s">
        <v>942</v>
      </c>
      <c r="C28" s="334" t="s">
        <v>109</v>
      </c>
      <c r="D28" s="319" t="s">
        <v>682</v>
      </c>
      <c r="E28" s="319" t="s">
        <v>684</v>
      </c>
      <c r="F28" s="338">
        <v>1</v>
      </c>
      <c r="G28" s="265" t="s">
        <v>406</v>
      </c>
      <c r="H28" s="251">
        <v>75000000</v>
      </c>
      <c r="I28" s="397" t="s">
        <v>1184</v>
      </c>
      <c r="J28" s="309"/>
    </row>
    <row r="29" spans="1:10" ht="40.5" x14ac:dyDescent="0.45">
      <c r="A29" s="407">
        <v>27</v>
      </c>
      <c r="B29" s="309" t="s">
        <v>942</v>
      </c>
      <c r="C29" s="334" t="s">
        <v>109</v>
      </c>
      <c r="D29" s="319" t="s">
        <v>685</v>
      </c>
      <c r="E29" s="319" t="s">
        <v>566</v>
      </c>
      <c r="F29" s="265">
        <v>1</v>
      </c>
      <c r="G29" s="265" t="s">
        <v>406</v>
      </c>
      <c r="H29" s="251">
        <v>200000000</v>
      </c>
      <c r="I29" s="397" t="s">
        <v>1180</v>
      </c>
      <c r="J29" s="309"/>
    </row>
    <row r="30" spans="1:10" ht="27" x14ac:dyDescent="0.45">
      <c r="A30" s="407">
        <v>28</v>
      </c>
      <c r="B30" s="309" t="s">
        <v>942</v>
      </c>
      <c r="C30" s="334" t="s">
        <v>109</v>
      </c>
      <c r="D30" s="319" t="s">
        <v>686</v>
      </c>
      <c r="E30" s="319" t="s">
        <v>566</v>
      </c>
      <c r="F30" s="338">
        <v>1</v>
      </c>
      <c r="G30" s="265" t="s">
        <v>406</v>
      </c>
      <c r="H30" s="251">
        <v>20000000</v>
      </c>
      <c r="I30" s="397" t="s">
        <v>1177</v>
      </c>
      <c r="J30" s="309"/>
    </row>
    <row r="31" spans="1:10" ht="27" x14ac:dyDescent="0.45">
      <c r="A31" s="407">
        <v>29</v>
      </c>
      <c r="B31" s="309" t="s">
        <v>942</v>
      </c>
      <c r="C31" s="334" t="s">
        <v>109</v>
      </c>
      <c r="D31" s="319" t="s">
        <v>687</v>
      </c>
      <c r="E31" s="319" t="s">
        <v>566</v>
      </c>
      <c r="F31" s="265">
        <v>1</v>
      </c>
      <c r="G31" s="265" t="s">
        <v>406</v>
      </c>
      <c r="H31" s="251">
        <v>30000000</v>
      </c>
      <c r="I31" s="397" t="s">
        <v>1177</v>
      </c>
      <c r="J31" s="309"/>
    </row>
    <row r="32" spans="1:10" ht="27" x14ac:dyDescent="0.45">
      <c r="A32" s="407">
        <v>30</v>
      </c>
      <c r="B32" s="309" t="s">
        <v>756</v>
      </c>
      <c r="C32" s="334" t="s">
        <v>109</v>
      </c>
      <c r="D32" s="319" t="s">
        <v>768</v>
      </c>
      <c r="E32" s="319" t="s">
        <v>769</v>
      </c>
      <c r="F32" s="265">
        <v>300</v>
      </c>
      <c r="G32" s="265" t="s">
        <v>681</v>
      </c>
      <c r="H32" s="251">
        <v>200000000</v>
      </c>
      <c r="I32" s="397" t="s">
        <v>1176</v>
      </c>
      <c r="J32" s="309"/>
    </row>
    <row r="33" spans="1:10" ht="40.5" x14ac:dyDescent="0.45">
      <c r="A33" s="407">
        <v>31</v>
      </c>
      <c r="B33" s="345" t="s">
        <v>711</v>
      </c>
      <c r="C33" s="334" t="s">
        <v>109</v>
      </c>
      <c r="D33" s="67" t="s">
        <v>750</v>
      </c>
      <c r="E33" s="67" t="s">
        <v>722</v>
      </c>
      <c r="F33" s="120">
        <v>2</v>
      </c>
      <c r="G33" s="120" t="s">
        <v>715</v>
      </c>
      <c r="H33" s="385">
        <v>55000000</v>
      </c>
      <c r="I33" s="397" t="s">
        <v>1178</v>
      </c>
      <c r="J33" s="309"/>
    </row>
    <row r="34" spans="1:10" s="517" customFormat="1" ht="27" x14ac:dyDescent="0.45">
      <c r="A34" s="531">
        <v>32</v>
      </c>
      <c r="B34" s="532" t="s">
        <v>756</v>
      </c>
      <c r="C34" s="533" t="s">
        <v>109</v>
      </c>
      <c r="D34" s="529" t="s">
        <v>770</v>
      </c>
      <c r="E34" s="534" t="s">
        <v>771</v>
      </c>
      <c r="F34" s="535">
        <v>400</v>
      </c>
      <c r="G34" s="535" t="s">
        <v>681</v>
      </c>
      <c r="H34" s="530">
        <v>200000000</v>
      </c>
      <c r="I34" s="469" t="s">
        <v>1176</v>
      </c>
      <c r="J34" s="516" t="s">
        <v>1196</v>
      </c>
    </row>
    <row r="35" spans="1:10" ht="14.25" x14ac:dyDescent="0.45">
      <c r="A35" s="407"/>
      <c r="B35" s="476"/>
      <c r="C35" s="334"/>
      <c r="D35" s="6"/>
      <c r="E35" s="294"/>
      <c r="F35" s="475"/>
      <c r="G35" s="475"/>
      <c r="H35" s="127"/>
      <c r="I35" s="271"/>
      <c r="J35" s="309"/>
    </row>
    <row r="36" spans="1:10" s="485" customFormat="1" ht="40.5" x14ac:dyDescent="0.45">
      <c r="A36" s="527">
        <v>12</v>
      </c>
      <c r="B36" s="498" t="s">
        <v>137</v>
      </c>
      <c r="C36" s="528" t="s">
        <v>127</v>
      </c>
      <c r="D36" s="503" t="s">
        <v>128</v>
      </c>
      <c r="E36" s="503" t="s">
        <v>129</v>
      </c>
      <c r="F36" s="504">
        <v>1</v>
      </c>
      <c r="G36" s="504" t="s">
        <v>48</v>
      </c>
      <c r="H36" s="505">
        <v>200000000</v>
      </c>
      <c r="I36" s="481" t="s">
        <v>1176</v>
      </c>
      <c r="J36" s="481" t="s">
        <v>1198</v>
      </c>
    </row>
    <row r="37" spans="1:10" ht="14.25" x14ac:dyDescent="0.45">
      <c r="A37" s="407"/>
      <c r="B37" s="476"/>
      <c r="C37" s="6"/>
      <c r="D37" s="6"/>
      <c r="E37" s="294"/>
      <c r="F37" s="475"/>
      <c r="G37" s="475"/>
      <c r="H37" s="128"/>
      <c r="I37" s="478"/>
      <c r="J37" s="309"/>
    </row>
    <row r="38" spans="1:10" s="331" customFormat="1" ht="13.9" x14ac:dyDescent="0.45">
      <c r="A38" s="332"/>
      <c r="B38" s="859" t="s">
        <v>1094</v>
      </c>
      <c r="C38" s="860"/>
      <c r="D38" s="860"/>
      <c r="E38" s="860"/>
      <c r="F38" s="860"/>
      <c r="G38" s="861"/>
      <c r="H38" s="390">
        <f>SUM(H4:H36)</f>
        <v>3151000000</v>
      </c>
      <c r="I38" s="405"/>
      <c r="J38" s="389"/>
    </row>
    <row r="41" spans="1:10" x14ac:dyDescent="0.45">
      <c r="C41" s="353"/>
      <c r="D41" s="353"/>
      <c r="E41" s="354"/>
      <c r="F41" s="354"/>
      <c r="G41" s="355"/>
    </row>
  </sheetData>
  <autoFilter ref="A3:I11" xr:uid="{BDD39A68-3B45-4CBF-A36E-182CED25A140}"/>
  <mergeCells count="1">
    <mergeCell ref="B38:G38"/>
  </mergeCells>
  <phoneticPr fontId="25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25122-52ED-4CE3-A12E-CA49D0306016}">
  <dimension ref="A1:G46"/>
  <sheetViews>
    <sheetView topLeftCell="A5" zoomScale="90" zoomScaleNormal="90" workbookViewId="0">
      <selection activeCell="G22" sqref="G8:G22"/>
    </sheetView>
  </sheetViews>
  <sheetFormatPr defaultRowHeight="14.25" x14ac:dyDescent="0.45"/>
  <cols>
    <col min="1" max="1" width="3.59765625" style="24" bestFit="1" customWidth="1"/>
    <col min="2" max="2" width="23.3984375" customWidth="1"/>
    <col min="3" max="3" width="32.3984375" customWidth="1"/>
    <col min="4" max="4" width="39.265625" customWidth="1"/>
    <col min="5" max="5" width="12.59765625" customWidth="1"/>
    <col min="6" max="6" width="12.1328125" customWidth="1"/>
    <col min="7" max="7" width="25.265625" customWidth="1"/>
  </cols>
  <sheetData>
    <row r="1" spans="1:7" ht="15.75" x14ac:dyDescent="0.5">
      <c r="A1" s="777" t="s">
        <v>0</v>
      </c>
      <c r="B1" s="777"/>
      <c r="C1" s="777"/>
      <c r="D1" s="777"/>
      <c r="E1" s="777"/>
      <c r="F1" s="777"/>
      <c r="G1" s="777"/>
    </row>
    <row r="2" spans="1:7" x14ac:dyDescent="0.45">
      <c r="A2" s="1"/>
      <c r="B2" s="2" t="s">
        <v>1</v>
      </c>
      <c r="C2" s="2" t="s">
        <v>2</v>
      </c>
      <c r="D2" s="2"/>
      <c r="E2" s="2"/>
      <c r="F2" s="2"/>
      <c r="G2" s="2"/>
    </row>
    <row r="3" spans="1:7" x14ac:dyDescent="0.45">
      <c r="A3" s="1"/>
      <c r="B3" s="2" t="s">
        <v>3</v>
      </c>
      <c r="C3" s="2" t="s">
        <v>4</v>
      </c>
      <c r="D3" s="2"/>
      <c r="E3" s="2"/>
      <c r="F3" s="2"/>
      <c r="G3" s="2"/>
    </row>
    <row r="4" spans="1:7" x14ac:dyDescent="0.45">
      <c r="A4" s="1"/>
      <c r="B4" s="2" t="s">
        <v>5</v>
      </c>
      <c r="C4" s="2" t="s">
        <v>6</v>
      </c>
      <c r="D4" s="2"/>
      <c r="E4" s="2"/>
      <c r="F4" s="2"/>
      <c r="G4" s="2"/>
    </row>
    <row r="5" spans="1:7" x14ac:dyDescent="0.45">
      <c r="A5" s="1"/>
      <c r="B5" s="2"/>
      <c r="C5" s="2"/>
      <c r="D5" s="2"/>
      <c r="E5" s="2"/>
      <c r="F5" s="2"/>
      <c r="G5" s="2"/>
    </row>
    <row r="6" spans="1:7" x14ac:dyDescent="0.45">
      <c r="A6" s="778" t="s">
        <v>7</v>
      </c>
      <c r="B6" s="779"/>
      <c r="C6" s="779"/>
      <c r="D6" s="779"/>
      <c r="E6" s="779"/>
      <c r="F6" s="779"/>
      <c r="G6" s="780"/>
    </row>
    <row r="7" spans="1:7" x14ac:dyDescent="0.45">
      <c r="A7" s="3" t="s">
        <v>8</v>
      </c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14</v>
      </c>
    </row>
    <row r="8" spans="1:7" ht="28.5" x14ac:dyDescent="0.45">
      <c r="A8" s="4" t="s">
        <v>15</v>
      </c>
      <c r="B8" s="5" t="s">
        <v>16</v>
      </c>
      <c r="C8" s="5" t="s">
        <v>17</v>
      </c>
      <c r="D8" s="6" t="s">
        <v>18</v>
      </c>
      <c r="E8" s="4">
        <v>400</v>
      </c>
      <c r="F8" s="4" t="s">
        <v>19</v>
      </c>
      <c r="G8" s="7">
        <v>170000000</v>
      </c>
    </row>
    <row r="9" spans="1:7" ht="28.05" customHeight="1" x14ac:dyDescent="0.45">
      <c r="A9" s="4" t="s">
        <v>20</v>
      </c>
      <c r="B9" s="5" t="s">
        <v>21</v>
      </c>
      <c r="C9" s="5" t="s">
        <v>22</v>
      </c>
      <c r="D9" s="6" t="s">
        <v>23</v>
      </c>
      <c r="E9" s="4">
        <v>100</v>
      </c>
      <c r="F9" s="4" t="s">
        <v>24</v>
      </c>
      <c r="G9" s="7">
        <v>50000000</v>
      </c>
    </row>
    <row r="10" spans="1:7" ht="28.05" customHeight="1" x14ac:dyDescent="0.45">
      <c r="A10" s="4" t="s">
        <v>25</v>
      </c>
      <c r="B10" s="5" t="s">
        <v>21</v>
      </c>
      <c r="C10" s="5" t="s">
        <v>26</v>
      </c>
      <c r="D10" s="6" t="s">
        <v>27</v>
      </c>
      <c r="E10" s="4">
        <v>200</v>
      </c>
      <c r="F10" s="4" t="s">
        <v>24</v>
      </c>
      <c r="G10" s="7">
        <v>200000000</v>
      </c>
    </row>
    <row r="11" spans="1:7" x14ac:dyDescent="0.45">
      <c r="A11" s="4" t="s">
        <v>28</v>
      </c>
      <c r="B11" s="5" t="s">
        <v>16</v>
      </c>
      <c r="C11" s="5" t="s">
        <v>17</v>
      </c>
      <c r="D11" s="6" t="s">
        <v>29</v>
      </c>
      <c r="E11" s="4">
        <v>400</v>
      </c>
      <c r="F11" s="4" t="s">
        <v>24</v>
      </c>
      <c r="G11" s="7">
        <v>190000000</v>
      </c>
    </row>
    <row r="12" spans="1:7" ht="42.75" x14ac:dyDescent="0.45">
      <c r="A12" s="4" t="s">
        <v>30</v>
      </c>
      <c r="B12" s="5" t="s">
        <v>16</v>
      </c>
      <c r="C12" s="5" t="s">
        <v>17</v>
      </c>
      <c r="D12" s="6" t="s">
        <v>31</v>
      </c>
      <c r="E12" s="4">
        <v>400</v>
      </c>
      <c r="F12" s="4" t="s">
        <v>24</v>
      </c>
      <c r="G12" s="7">
        <v>200000000</v>
      </c>
    </row>
    <row r="13" spans="1:7" s="8" customFormat="1" x14ac:dyDescent="0.45">
      <c r="A13" s="781" t="s">
        <v>32</v>
      </c>
      <c r="B13" s="784" t="s">
        <v>16</v>
      </c>
      <c r="C13" s="255" t="s">
        <v>33</v>
      </c>
      <c r="D13" s="6" t="s">
        <v>34</v>
      </c>
      <c r="E13" s="255">
        <v>3</v>
      </c>
      <c r="F13" s="255" t="s">
        <v>35</v>
      </c>
      <c r="G13" s="254">
        <v>150000000</v>
      </c>
    </row>
    <row r="14" spans="1:7" s="8" customFormat="1" ht="14" customHeight="1" x14ac:dyDescent="0.45">
      <c r="A14" s="782"/>
      <c r="B14" s="785"/>
      <c r="C14" s="114"/>
      <c r="D14" s="6" t="s">
        <v>36</v>
      </c>
      <c r="E14" s="113"/>
      <c r="F14" s="113"/>
      <c r="G14" s="115"/>
    </row>
    <row r="15" spans="1:7" ht="14" customHeight="1" x14ac:dyDescent="0.45">
      <c r="A15" s="783"/>
      <c r="B15" s="786"/>
      <c r="C15" s="10"/>
      <c r="D15" s="6" t="s">
        <v>37</v>
      </c>
      <c r="E15" s="9"/>
      <c r="F15" s="9"/>
      <c r="G15" s="116"/>
    </row>
    <row r="16" spans="1:7" ht="28.5" x14ac:dyDescent="0.45">
      <c r="A16" s="781" t="s">
        <v>38</v>
      </c>
      <c r="B16" s="784" t="s">
        <v>16</v>
      </c>
      <c r="C16" s="255" t="s">
        <v>33</v>
      </c>
      <c r="D16" s="6" t="s">
        <v>39</v>
      </c>
      <c r="E16" s="255">
        <v>3</v>
      </c>
      <c r="F16" s="255" t="s">
        <v>35</v>
      </c>
      <c r="G16" s="254">
        <v>150000000</v>
      </c>
    </row>
    <row r="17" spans="1:7" ht="28.05" customHeight="1" x14ac:dyDescent="0.45">
      <c r="A17" s="782"/>
      <c r="B17" s="785"/>
      <c r="C17" s="114"/>
      <c r="D17" s="6" t="s">
        <v>40</v>
      </c>
      <c r="E17" s="113"/>
      <c r="F17" s="113"/>
      <c r="G17" s="115"/>
    </row>
    <row r="18" spans="1:7" ht="28.05" customHeight="1" x14ac:dyDescent="0.45">
      <c r="A18" s="783"/>
      <c r="B18" s="786"/>
      <c r="C18" s="10"/>
      <c r="D18" s="6" t="s">
        <v>41</v>
      </c>
      <c r="E18" s="9"/>
      <c r="F18" s="9"/>
      <c r="G18" s="116"/>
    </row>
    <row r="19" spans="1:7" ht="42" customHeight="1" x14ac:dyDescent="0.45">
      <c r="A19" s="4" t="s">
        <v>42</v>
      </c>
      <c r="B19" s="5" t="s">
        <v>43</v>
      </c>
      <c r="C19" s="5" t="s">
        <v>44</v>
      </c>
      <c r="D19" s="6" t="s">
        <v>45</v>
      </c>
      <c r="E19" s="4">
        <v>100</v>
      </c>
      <c r="F19" s="4" t="s">
        <v>24</v>
      </c>
      <c r="G19" s="11">
        <v>90000000</v>
      </c>
    </row>
    <row r="20" spans="1:7" ht="28.05" customHeight="1" x14ac:dyDescent="0.45">
      <c r="A20" s="4" t="s">
        <v>46</v>
      </c>
      <c r="B20" s="6" t="s">
        <v>21</v>
      </c>
      <c r="C20" s="6" t="s">
        <v>47</v>
      </c>
      <c r="D20" s="6" t="s">
        <v>29</v>
      </c>
      <c r="E20" s="12">
        <v>10</v>
      </c>
      <c r="F20" s="12" t="s">
        <v>48</v>
      </c>
      <c r="G20" s="13">
        <v>120000000</v>
      </c>
    </row>
    <row r="21" spans="1:7" ht="28.5" x14ac:dyDescent="0.45">
      <c r="A21" s="4" t="s">
        <v>49</v>
      </c>
      <c r="B21" s="14" t="s">
        <v>16</v>
      </c>
      <c r="C21" s="14" t="s">
        <v>17</v>
      </c>
      <c r="D21" s="14" t="s">
        <v>50</v>
      </c>
      <c r="E21" s="4">
        <v>70</v>
      </c>
      <c r="F21" s="4" t="s">
        <v>24</v>
      </c>
      <c r="G21" s="11">
        <v>80000000</v>
      </c>
    </row>
    <row r="22" spans="1:7" ht="28.5" x14ac:dyDescent="0.45">
      <c r="A22" s="4" t="s">
        <v>51</v>
      </c>
      <c r="B22" s="14" t="s">
        <v>16</v>
      </c>
      <c r="C22" s="14" t="s">
        <v>33</v>
      </c>
      <c r="D22" s="14" t="s">
        <v>52</v>
      </c>
      <c r="E22" s="4">
        <v>2</v>
      </c>
      <c r="F22" s="4" t="s">
        <v>35</v>
      </c>
      <c r="G22" s="11">
        <v>100000000</v>
      </c>
    </row>
    <row r="23" spans="1:7" x14ac:dyDescent="0.45">
      <c r="A23" s="4"/>
      <c r="B23" s="4"/>
      <c r="C23" s="4"/>
      <c r="D23" s="4"/>
      <c r="E23" s="4"/>
      <c r="F23" s="4"/>
      <c r="G23" s="11"/>
    </row>
    <row r="24" spans="1:7" ht="15" customHeight="1" x14ac:dyDescent="0.45">
      <c r="A24" s="761" t="s">
        <v>53</v>
      </c>
      <c r="B24" s="762"/>
      <c r="C24" s="762"/>
      <c r="D24" s="762"/>
      <c r="E24" s="762"/>
      <c r="F24" s="763"/>
      <c r="G24" s="15">
        <f>SUM(G8:G22)</f>
        <v>1500000000</v>
      </c>
    </row>
    <row r="25" spans="1:7" ht="15" customHeight="1" x14ac:dyDescent="0.45">
      <c r="A25" s="16"/>
      <c r="B25" s="16"/>
      <c r="C25" s="16"/>
      <c r="D25" s="16"/>
      <c r="E25" s="16"/>
      <c r="F25" s="16"/>
      <c r="G25" s="17"/>
    </row>
    <row r="26" spans="1:7" ht="15" customHeight="1" x14ac:dyDescent="0.45">
      <c r="A26" s="788"/>
      <c r="B26" s="788"/>
      <c r="C26" s="788"/>
      <c r="D26" s="788"/>
      <c r="E26" s="787" t="s">
        <v>54</v>
      </c>
      <c r="F26" s="787"/>
      <c r="G26" s="787"/>
    </row>
    <row r="27" spans="1:7" ht="15" customHeight="1" x14ac:dyDescent="0.45">
      <c r="A27" s="16"/>
      <c r="B27" s="16"/>
      <c r="C27" s="16"/>
      <c r="D27" s="16"/>
      <c r="E27" s="787"/>
      <c r="F27" s="787"/>
      <c r="G27" s="787"/>
    </row>
    <row r="28" spans="1:7" x14ac:dyDescent="0.45">
      <c r="A28" s="18"/>
      <c r="B28" s="19"/>
      <c r="C28" s="19"/>
      <c r="D28" s="19"/>
      <c r="E28" s="789" t="s">
        <v>55</v>
      </c>
      <c r="F28" s="789"/>
      <c r="G28" s="789"/>
    </row>
    <row r="29" spans="1:7" ht="15" customHeight="1" x14ac:dyDescent="0.45">
      <c r="A29" s="18"/>
      <c r="B29" s="20"/>
      <c r="C29" s="19"/>
      <c r="D29" s="19"/>
      <c r="E29" s="21"/>
      <c r="F29" s="21"/>
      <c r="G29" s="21"/>
    </row>
    <row r="30" spans="1:7" x14ac:dyDescent="0.45">
      <c r="A30" s="18"/>
      <c r="B30" s="790"/>
      <c r="C30" s="790"/>
      <c r="D30" s="790"/>
      <c r="E30" s="19"/>
      <c r="F30" s="19"/>
      <c r="G30" s="19"/>
    </row>
    <row r="31" spans="1:7" x14ac:dyDescent="0.45">
      <c r="A31" s="18"/>
      <c r="B31" s="790"/>
      <c r="C31" s="790"/>
      <c r="D31" s="790"/>
      <c r="E31" s="789"/>
      <c r="F31" s="789"/>
      <c r="G31" s="789"/>
    </row>
    <row r="32" spans="1:7" x14ac:dyDescent="0.45">
      <c r="A32" s="18"/>
      <c r="B32" s="790"/>
      <c r="C32" s="790"/>
      <c r="D32" s="790"/>
      <c r="E32" s="19"/>
      <c r="F32" s="19"/>
      <c r="G32" s="19"/>
    </row>
    <row r="33" spans="1:7" ht="15.75" x14ac:dyDescent="0.45">
      <c r="A33" s="18"/>
      <c r="B33" s="791"/>
      <c r="C33" s="791"/>
      <c r="D33" s="791"/>
      <c r="E33" s="789"/>
      <c r="F33" s="789"/>
      <c r="G33" s="789"/>
    </row>
    <row r="34" spans="1:7" x14ac:dyDescent="0.45">
      <c r="A34" s="18"/>
      <c r="B34" s="19"/>
      <c r="C34" s="19"/>
      <c r="D34" s="19"/>
      <c r="E34" s="19"/>
      <c r="F34" s="19"/>
      <c r="G34" s="19"/>
    </row>
    <row r="35" spans="1:7" x14ac:dyDescent="0.45">
      <c r="A35" s="22"/>
      <c r="B35" s="23"/>
      <c r="C35" s="23"/>
      <c r="D35" s="23"/>
      <c r="E35" s="23"/>
      <c r="F35" s="23"/>
      <c r="G35" s="23"/>
    </row>
    <row r="36" spans="1:7" x14ac:dyDescent="0.45">
      <c r="A36" s="22"/>
      <c r="B36" s="23"/>
      <c r="C36" s="23"/>
      <c r="D36" s="23"/>
      <c r="E36" s="787"/>
      <c r="F36" s="787"/>
      <c r="G36" s="787"/>
    </row>
    <row r="37" spans="1:7" x14ac:dyDescent="0.45">
      <c r="A37" s="22"/>
      <c r="B37" s="23"/>
      <c r="C37" s="23"/>
      <c r="D37" s="23"/>
      <c r="E37" s="23"/>
      <c r="F37" s="23"/>
      <c r="G37" s="23"/>
    </row>
    <row r="38" spans="1:7" x14ac:dyDescent="0.45">
      <c r="A38" s="22"/>
      <c r="B38" s="23"/>
      <c r="C38" s="23"/>
      <c r="D38" s="23"/>
      <c r="E38" s="23"/>
      <c r="F38" s="23"/>
      <c r="G38" s="23"/>
    </row>
    <row r="39" spans="1:7" x14ac:dyDescent="0.45">
      <c r="A39" s="22"/>
      <c r="B39" s="23"/>
      <c r="C39" s="23"/>
      <c r="D39" s="23"/>
      <c r="E39" s="23"/>
      <c r="F39" s="23"/>
      <c r="G39" s="23"/>
    </row>
    <row r="40" spans="1:7" x14ac:dyDescent="0.45">
      <c r="A40" s="22"/>
      <c r="B40" s="23"/>
      <c r="C40" s="23"/>
      <c r="D40" s="23"/>
    </row>
    <row r="41" spans="1:7" x14ac:dyDescent="0.45">
      <c r="A41" s="22"/>
      <c r="B41" s="23"/>
      <c r="C41" s="23"/>
      <c r="D41" s="23"/>
      <c r="E41" s="23"/>
      <c r="F41" s="23"/>
      <c r="G41" s="23"/>
    </row>
    <row r="42" spans="1:7" x14ac:dyDescent="0.45">
      <c r="A42" s="22"/>
      <c r="B42" s="23"/>
      <c r="C42" s="23"/>
      <c r="D42" s="23"/>
      <c r="E42" s="23"/>
      <c r="F42" s="23"/>
      <c r="G42" s="23"/>
    </row>
    <row r="43" spans="1:7" x14ac:dyDescent="0.45">
      <c r="A43" s="22"/>
      <c r="B43" s="23"/>
      <c r="C43" s="23"/>
      <c r="D43" s="23"/>
      <c r="E43" s="23"/>
      <c r="F43" s="23"/>
      <c r="G43" s="23"/>
    </row>
    <row r="46" spans="1:7" x14ac:dyDescent="0.45">
      <c r="G46" s="282"/>
    </row>
  </sheetData>
  <autoFilter ref="B1:B43" xr:uid="{CBD8A643-F48A-467B-BB06-A669C1E00F5C}"/>
  <mergeCells count="18">
    <mergeCell ref="E36:G36"/>
    <mergeCell ref="A24:F24"/>
    <mergeCell ref="A26:D26"/>
    <mergeCell ref="E26:G26"/>
    <mergeCell ref="E27:G27"/>
    <mergeCell ref="E28:G28"/>
    <mergeCell ref="B30:D30"/>
    <mergeCell ref="B31:D31"/>
    <mergeCell ref="E31:G31"/>
    <mergeCell ref="B32:D32"/>
    <mergeCell ref="B33:D33"/>
    <mergeCell ref="E33:G33"/>
    <mergeCell ref="A1:G1"/>
    <mergeCell ref="A6:G6"/>
    <mergeCell ref="A13:A15"/>
    <mergeCell ref="B13:B15"/>
    <mergeCell ref="A16:A18"/>
    <mergeCell ref="B16:B18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CDC58-725C-4657-AF14-E2864DB77881}">
  <sheetPr>
    <tabColor rgb="FFFFFF00"/>
  </sheetPr>
  <dimension ref="A1:J26"/>
  <sheetViews>
    <sheetView topLeftCell="H16" zoomScale="90" zoomScaleNormal="90" workbookViewId="0">
      <selection activeCell="H26" sqref="H26"/>
    </sheetView>
  </sheetViews>
  <sheetFormatPr defaultColWidth="9" defaultRowHeight="13.5" x14ac:dyDescent="0.45"/>
  <cols>
    <col min="1" max="1" width="9" style="246"/>
    <col min="2" max="2" width="24.59765625" style="246" customWidth="1"/>
    <col min="3" max="3" width="17.265625" style="246" customWidth="1"/>
    <col min="4" max="4" width="22.73046875" style="246" customWidth="1"/>
    <col min="5" max="5" width="23.3984375" style="246" customWidth="1"/>
    <col min="6" max="6" width="11.86328125" style="246" customWidth="1"/>
    <col min="7" max="7" width="13.3984375" style="246" customWidth="1"/>
    <col min="8" max="8" width="16.73046875" style="252" customWidth="1"/>
    <col min="9" max="9" width="53.265625" style="395" customWidth="1"/>
    <col min="10" max="10" width="22.19921875" style="499" bestFit="1" customWidth="1"/>
    <col min="11" max="16384" width="9" style="246"/>
  </cols>
  <sheetData>
    <row r="1" spans="1:10" ht="13.9" x14ac:dyDescent="0.45">
      <c r="B1" s="862" t="s">
        <v>87</v>
      </c>
      <c r="C1" s="863"/>
    </row>
    <row r="3" spans="1:10" ht="27.75" x14ac:dyDescent="0.45">
      <c r="A3" s="244" t="s">
        <v>311</v>
      </c>
      <c r="B3" s="244" t="s">
        <v>1</v>
      </c>
      <c r="C3" s="244" t="s">
        <v>9</v>
      </c>
      <c r="D3" s="256" t="s">
        <v>775</v>
      </c>
      <c r="E3" s="256" t="s">
        <v>11</v>
      </c>
      <c r="F3" s="256" t="s">
        <v>12</v>
      </c>
      <c r="G3" s="256" t="s">
        <v>13</v>
      </c>
      <c r="H3" s="256" t="s">
        <v>14</v>
      </c>
      <c r="I3" s="492" t="s">
        <v>898</v>
      </c>
      <c r="J3" s="500" t="s">
        <v>1185</v>
      </c>
    </row>
    <row r="4" spans="1:10" ht="81.75" customHeight="1" x14ac:dyDescent="0.45">
      <c r="A4" s="293">
        <v>1</v>
      </c>
      <c r="B4" s="271" t="s">
        <v>95</v>
      </c>
      <c r="C4" s="82" t="s">
        <v>519</v>
      </c>
      <c r="D4" s="82" t="s">
        <v>88</v>
      </c>
      <c r="E4" s="82" t="s">
        <v>89</v>
      </c>
      <c r="F4" s="78">
        <v>1</v>
      </c>
      <c r="G4" s="78" t="s">
        <v>35</v>
      </c>
      <c r="H4" s="330">
        <v>200000000</v>
      </c>
      <c r="I4" s="493" t="s">
        <v>1143</v>
      </c>
      <c r="J4" s="412"/>
    </row>
    <row r="5" spans="1:10" s="485" customFormat="1" ht="96.75" customHeight="1" x14ac:dyDescent="0.45">
      <c r="A5" s="491">
        <v>2</v>
      </c>
      <c r="B5" s="487" t="s">
        <v>95</v>
      </c>
      <c r="C5" s="481" t="s">
        <v>519</v>
      </c>
      <c r="D5" s="481" t="s">
        <v>92</v>
      </c>
      <c r="E5" s="481" t="s">
        <v>93</v>
      </c>
      <c r="F5" s="488">
        <v>1</v>
      </c>
      <c r="G5" s="488" t="s">
        <v>35</v>
      </c>
      <c r="H5" s="489">
        <v>50000000</v>
      </c>
      <c r="I5" s="494" t="s">
        <v>1143</v>
      </c>
      <c r="J5" s="486" t="s">
        <v>1187</v>
      </c>
    </row>
    <row r="6" spans="1:10" ht="80.25" customHeight="1" x14ac:dyDescent="0.45">
      <c r="A6" s="293">
        <v>3</v>
      </c>
      <c r="B6" s="271" t="s">
        <v>155</v>
      </c>
      <c r="C6" s="82" t="s">
        <v>519</v>
      </c>
      <c r="D6" s="82" t="s">
        <v>139</v>
      </c>
      <c r="E6" s="82" t="s">
        <v>140</v>
      </c>
      <c r="F6" s="78">
        <v>1</v>
      </c>
      <c r="G6" s="78" t="s">
        <v>35</v>
      </c>
      <c r="H6" s="330">
        <v>200000000</v>
      </c>
      <c r="I6" s="493" t="s">
        <v>1143</v>
      </c>
      <c r="J6" s="412"/>
    </row>
    <row r="7" spans="1:10" ht="78" customHeight="1" x14ac:dyDescent="0.45">
      <c r="A7" s="293">
        <v>4</v>
      </c>
      <c r="B7" s="267" t="s">
        <v>191</v>
      </c>
      <c r="C7" s="82" t="s">
        <v>519</v>
      </c>
      <c r="D7" s="82" t="s">
        <v>179</v>
      </c>
      <c r="E7" s="82" t="s">
        <v>180</v>
      </c>
      <c r="F7" s="78">
        <v>1</v>
      </c>
      <c r="G7" s="78" t="s">
        <v>35</v>
      </c>
      <c r="H7" s="329">
        <v>92000000</v>
      </c>
      <c r="I7" s="493" t="s">
        <v>1143</v>
      </c>
      <c r="J7" s="412"/>
    </row>
    <row r="8" spans="1:10" ht="80.25" customHeight="1" x14ac:dyDescent="0.45">
      <c r="A8" s="412">
        <v>5</v>
      </c>
      <c r="B8" s="271" t="s">
        <v>244</v>
      </c>
      <c r="C8" s="82" t="s">
        <v>519</v>
      </c>
      <c r="D8" s="82" t="s">
        <v>239</v>
      </c>
      <c r="E8" s="82" t="s">
        <v>240</v>
      </c>
      <c r="F8" s="78">
        <v>503</v>
      </c>
      <c r="G8" s="78" t="s">
        <v>241</v>
      </c>
      <c r="H8" s="329">
        <v>75000000</v>
      </c>
      <c r="I8" s="493" t="s">
        <v>1144</v>
      </c>
      <c r="J8" s="412"/>
    </row>
    <row r="9" spans="1:10" ht="84" customHeight="1" x14ac:dyDescent="0.45">
      <c r="A9" s="412">
        <v>6</v>
      </c>
      <c r="B9" s="271" t="s">
        <v>929</v>
      </c>
      <c r="C9" s="82" t="s">
        <v>519</v>
      </c>
      <c r="D9" s="82" t="s">
        <v>293</v>
      </c>
      <c r="E9" s="82" t="s">
        <v>294</v>
      </c>
      <c r="F9" s="78">
        <v>1</v>
      </c>
      <c r="G9" s="78" t="s">
        <v>278</v>
      </c>
      <c r="H9" s="414">
        <v>50000000</v>
      </c>
      <c r="I9" s="493" t="s">
        <v>1143</v>
      </c>
      <c r="J9" s="412"/>
    </row>
    <row r="10" spans="1:10" ht="80.25" customHeight="1" x14ac:dyDescent="0.45">
      <c r="A10" s="412">
        <v>7</v>
      </c>
      <c r="B10" s="271" t="s">
        <v>929</v>
      </c>
      <c r="C10" s="82" t="s">
        <v>519</v>
      </c>
      <c r="D10" s="82" t="s">
        <v>304</v>
      </c>
      <c r="E10" s="82" t="s">
        <v>305</v>
      </c>
      <c r="F10" s="78">
        <v>1</v>
      </c>
      <c r="G10" s="78" t="s">
        <v>278</v>
      </c>
      <c r="H10" s="414">
        <v>100000000</v>
      </c>
      <c r="I10" s="493" t="s">
        <v>1143</v>
      </c>
      <c r="J10" s="412"/>
    </row>
    <row r="11" spans="1:10" ht="88.5" customHeight="1" x14ac:dyDescent="0.45">
      <c r="A11" s="412">
        <v>8</v>
      </c>
      <c r="B11" s="271" t="s">
        <v>929</v>
      </c>
      <c r="C11" s="82" t="s">
        <v>519</v>
      </c>
      <c r="D11" s="82" t="s">
        <v>293</v>
      </c>
      <c r="E11" s="82" t="s">
        <v>306</v>
      </c>
      <c r="F11" s="78">
        <f>15*20</f>
        <v>300</v>
      </c>
      <c r="G11" s="78" t="s">
        <v>301</v>
      </c>
      <c r="H11" s="414">
        <v>100000000</v>
      </c>
      <c r="I11" s="493" t="s">
        <v>1143</v>
      </c>
      <c r="J11" s="412"/>
    </row>
    <row r="12" spans="1:10" hidden="1" x14ac:dyDescent="0.45">
      <c r="A12" s="249"/>
      <c r="B12" s="267"/>
      <c r="C12" s="249"/>
      <c r="D12" s="249"/>
      <c r="E12" s="249"/>
      <c r="F12" s="249"/>
      <c r="G12" s="249"/>
      <c r="H12" s="263"/>
      <c r="I12" s="495"/>
      <c r="J12" s="412"/>
    </row>
    <row r="13" spans="1:10" s="485" customFormat="1" ht="84" customHeight="1" x14ac:dyDescent="0.45">
      <c r="A13" s="486">
        <v>9</v>
      </c>
      <c r="B13" s="487" t="s">
        <v>935</v>
      </c>
      <c r="C13" s="481" t="s">
        <v>519</v>
      </c>
      <c r="D13" s="481" t="s">
        <v>520</v>
      </c>
      <c r="E13" s="481" t="s">
        <v>500</v>
      </c>
      <c r="F13" s="488"/>
      <c r="G13" s="488"/>
      <c r="H13" s="489">
        <v>50000000</v>
      </c>
      <c r="I13" s="494" t="s">
        <v>1143</v>
      </c>
      <c r="J13" s="486" t="s">
        <v>1188</v>
      </c>
    </row>
    <row r="14" spans="1:10" s="485" customFormat="1" ht="92.25" customHeight="1" x14ac:dyDescent="0.45">
      <c r="A14" s="486"/>
      <c r="B14" s="490"/>
      <c r="C14" s="481" t="s">
        <v>519</v>
      </c>
      <c r="D14" s="481" t="s">
        <v>511</v>
      </c>
      <c r="E14" s="481" t="s">
        <v>500</v>
      </c>
      <c r="F14" s="488"/>
      <c r="G14" s="488"/>
      <c r="H14" s="489">
        <v>75000000</v>
      </c>
      <c r="I14" s="494" t="s">
        <v>1143</v>
      </c>
      <c r="J14" s="486" t="s">
        <v>1188</v>
      </c>
    </row>
    <row r="15" spans="1:10" hidden="1" x14ac:dyDescent="0.45">
      <c r="A15" s="412"/>
      <c r="B15" s="267"/>
      <c r="C15" s="82"/>
      <c r="D15" s="82"/>
      <c r="E15" s="82"/>
      <c r="F15" s="78"/>
      <c r="G15" s="78"/>
      <c r="H15" s="330"/>
      <c r="I15" s="495"/>
      <c r="J15" s="412"/>
    </row>
    <row r="16" spans="1:10" ht="87" customHeight="1" x14ac:dyDescent="0.45">
      <c r="A16" s="412">
        <v>10</v>
      </c>
      <c r="B16" s="267" t="s">
        <v>570</v>
      </c>
      <c r="C16" s="82" t="s">
        <v>519</v>
      </c>
      <c r="D16" s="82" t="s">
        <v>579</v>
      </c>
      <c r="E16" s="82" t="s">
        <v>580</v>
      </c>
      <c r="F16" s="78" t="s">
        <v>581</v>
      </c>
      <c r="G16" s="78">
        <v>328</v>
      </c>
      <c r="H16" s="330">
        <v>65000000</v>
      </c>
      <c r="I16" s="493" t="s">
        <v>1144</v>
      </c>
      <c r="J16" s="412"/>
    </row>
    <row r="17" spans="1:10" ht="13.9" hidden="1" x14ac:dyDescent="0.45">
      <c r="A17" s="412"/>
      <c r="B17" s="267"/>
      <c r="C17" s="82" t="s">
        <v>519</v>
      </c>
      <c r="D17" s="82" t="s">
        <v>579</v>
      </c>
      <c r="E17" s="82" t="s">
        <v>582</v>
      </c>
      <c r="F17" s="417"/>
      <c r="G17" s="417"/>
      <c r="H17" s="330"/>
      <c r="I17" s="495"/>
      <c r="J17" s="412"/>
    </row>
    <row r="18" spans="1:10" hidden="1" x14ac:dyDescent="0.45">
      <c r="A18" s="412"/>
      <c r="B18" s="267"/>
      <c r="C18" s="249"/>
      <c r="D18" s="249"/>
      <c r="E18" s="249"/>
      <c r="F18" s="249"/>
      <c r="G18" s="249"/>
      <c r="H18" s="263"/>
      <c r="I18" s="495"/>
      <c r="J18" s="412"/>
    </row>
    <row r="19" spans="1:10" ht="80.25" customHeight="1" x14ac:dyDescent="0.45">
      <c r="A19" s="412">
        <v>11</v>
      </c>
      <c r="B19" s="267" t="s">
        <v>941</v>
      </c>
      <c r="C19" s="82" t="s">
        <v>519</v>
      </c>
      <c r="D19" s="82" t="s">
        <v>668</v>
      </c>
      <c r="E19" s="82" t="s">
        <v>654</v>
      </c>
      <c r="F19" s="78">
        <v>1</v>
      </c>
      <c r="G19" s="78" t="s">
        <v>406</v>
      </c>
      <c r="H19" s="330">
        <v>25000000</v>
      </c>
      <c r="I19" s="493" t="s">
        <v>1143</v>
      </c>
      <c r="J19" s="412"/>
    </row>
    <row r="20" spans="1:10" s="472" customFormat="1" ht="82.5" customHeight="1" x14ac:dyDescent="0.45">
      <c r="A20" s="468">
        <v>14</v>
      </c>
      <c r="B20" s="469" t="s">
        <v>1116</v>
      </c>
      <c r="C20" s="470" t="s">
        <v>519</v>
      </c>
      <c r="D20" s="470" t="s">
        <v>538</v>
      </c>
      <c r="E20" s="470" t="s">
        <v>539</v>
      </c>
      <c r="F20" s="471">
        <v>200</v>
      </c>
      <c r="G20" s="471" t="s">
        <v>301</v>
      </c>
      <c r="H20" s="473">
        <v>100000000</v>
      </c>
      <c r="I20" s="496" t="s">
        <v>1143</v>
      </c>
      <c r="J20" s="501"/>
    </row>
    <row r="21" spans="1:10" hidden="1" x14ac:dyDescent="0.45">
      <c r="A21" s="415"/>
      <c r="B21" s="271"/>
      <c r="C21" s="82" t="s">
        <v>519</v>
      </c>
      <c r="D21" s="82"/>
      <c r="E21" s="82"/>
      <c r="F21" s="78"/>
      <c r="G21" s="78"/>
      <c r="H21" s="416"/>
      <c r="I21" s="495"/>
      <c r="J21" s="412"/>
    </row>
    <row r="22" spans="1:10" s="485" customFormat="1" ht="79.5" customHeight="1" x14ac:dyDescent="0.45">
      <c r="A22" s="479">
        <v>15</v>
      </c>
      <c r="B22" s="480" t="s">
        <v>711</v>
      </c>
      <c r="C22" s="481" t="s">
        <v>519</v>
      </c>
      <c r="D22" s="482" t="s">
        <v>751</v>
      </c>
      <c r="E22" s="482" t="s">
        <v>752</v>
      </c>
      <c r="F22" s="483">
        <v>1</v>
      </c>
      <c r="G22" s="483" t="s">
        <v>406</v>
      </c>
      <c r="H22" s="484">
        <v>25000000</v>
      </c>
      <c r="I22" s="494" t="s">
        <v>1143</v>
      </c>
      <c r="J22" s="486" t="s">
        <v>1189</v>
      </c>
    </row>
    <row r="23" spans="1:10" ht="14.25" hidden="1" x14ac:dyDescent="0.45">
      <c r="A23" s="415"/>
      <c r="B23" s="345"/>
      <c r="C23" s="82"/>
      <c r="D23" s="67"/>
      <c r="E23" s="67"/>
      <c r="F23" s="120"/>
      <c r="G23" s="120"/>
      <c r="H23" s="385"/>
      <c r="I23" s="495"/>
      <c r="J23" s="412"/>
    </row>
    <row r="24" spans="1:10" ht="90" customHeight="1" x14ac:dyDescent="0.45">
      <c r="A24" s="415">
        <v>16</v>
      </c>
      <c r="B24" s="247" t="s">
        <v>899</v>
      </c>
      <c r="C24" s="247" t="s">
        <v>16</v>
      </c>
      <c r="D24" s="248" t="s">
        <v>304</v>
      </c>
      <c r="E24" s="248" t="s">
        <v>779</v>
      </c>
      <c r="F24" s="250">
        <v>1</v>
      </c>
      <c r="G24" s="250" t="s">
        <v>778</v>
      </c>
      <c r="H24" s="251">
        <v>200000000</v>
      </c>
      <c r="I24" s="493" t="s">
        <v>1143</v>
      </c>
      <c r="J24" s="412"/>
    </row>
    <row r="25" spans="1:10" x14ac:dyDescent="0.45">
      <c r="A25" s="249"/>
      <c r="B25" s="249"/>
      <c r="C25" s="249"/>
      <c r="D25" s="249"/>
      <c r="E25" s="249"/>
      <c r="F25" s="249"/>
      <c r="G25" s="249"/>
      <c r="H25" s="263"/>
      <c r="I25" s="495"/>
      <c r="J25" s="412"/>
    </row>
    <row r="26" spans="1:10" s="253" customFormat="1" ht="13.9" x14ac:dyDescent="0.45">
      <c r="A26" s="393"/>
      <c r="B26" s="864" t="s">
        <v>1094</v>
      </c>
      <c r="C26" s="865"/>
      <c r="D26" s="865"/>
      <c r="E26" s="865"/>
      <c r="F26" s="865"/>
      <c r="G26" s="866"/>
      <c r="H26" s="394">
        <f>SUM(H4:H24)</f>
        <v>1407000000</v>
      </c>
      <c r="I26" s="497"/>
      <c r="J26" s="500"/>
    </row>
  </sheetData>
  <mergeCells count="2">
    <mergeCell ref="B1:C1"/>
    <mergeCell ref="B26:G26"/>
  </mergeCells>
  <phoneticPr fontId="25" type="noConversion"/>
  <pageMargins left="0.7" right="0.7" top="0.75" bottom="0.75" header="0.3" footer="0.3"/>
  <pageSetup orientation="portrait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B59A2-7826-4E60-B784-33875CF5BBD6}">
  <sheetPr>
    <tabColor rgb="FFFFFF00"/>
  </sheetPr>
  <dimension ref="A1:J6"/>
  <sheetViews>
    <sheetView topLeftCell="F1" zoomScale="90" zoomScaleNormal="90" workbookViewId="0">
      <selection activeCell="H4" sqref="H4"/>
    </sheetView>
  </sheetViews>
  <sheetFormatPr defaultRowHeight="14.25" x14ac:dyDescent="0.45"/>
  <cols>
    <col min="2" max="2" width="24.06640625" customWidth="1"/>
    <col min="3" max="3" width="21.1328125" customWidth="1"/>
    <col min="4" max="4" width="22.86328125" customWidth="1"/>
    <col min="5" max="5" width="14.46484375" customWidth="1"/>
    <col min="6" max="6" width="11.796875" customWidth="1"/>
    <col min="7" max="7" width="13.3984375" customWidth="1"/>
    <col min="8" max="8" width="21.6640625" customWidth="1"/>
    <col min="9" max="9" width="39.19921875" style="423" bestFit="1" customWidth="1"/>
  </cols>
  <sheetData>
    <row r="1" spans="1:10" ht="28.05" customHeight="1" x14ac:dyDescent="0.45">
      <c r="A1" s="246"/>
      <c r="B1" s="867" t="s">
        <v>930</v>
      </c>
      <c r="C1" s="868"/>
      <c r="D1" s="246"/>
      <c r="E1" s="246"/>
      <c r="F1" s="246"/>
      <c r="G1" s="246"/>
      <c r="H1" s="252"/>
      <c r="I1" s="395"/>
      <c r="J1" s="246"/>
    </row>
    <row r="2" spans="1:10" x14ac:dyDescent="0.45">
      <c r="A2" s="246"/>
      <c r="B2" s="246"/>
      <c r="C2" s="246"/>
      <c r="D2" s="246"/>
      <c r="E2" s="246"/>
      <c r="F2" s="246"/>
      <c r="G2" s="246"/>
      <c r="H2" s="252"/>
      <c r="I2" s="395"/>
      <c r="J2" s="246"/>
    </row>
    <row r="3" spans="1:10" x14ac:dyDescent="0.45">
      <c r="A3" s="244" t="s">
        <v>311</v>
      </c>
      <c r="B3" s="244" t="s">
        <v>1</v>
      </c>
      <c r="C3" s="244" t="s">
        <v>9</v>
      </c>
      <c r="D3" s="256" t="s">
        <v>775</v>
      </c>
      <c r="E3" s="256" t="s">
        <v>11</v>
      </c>
      <c r="F3" s="256" t="s">
        <v>12</v>
      </c>
      <c r="G3" s="256" t="s">
        <v>13</v>
      </c>
      <c r="H3" s="256" t="s">
        <v>14</v>
      </c>
      <c r="I3" s="420" t="s">
        <v>898</v>
      </c>
      <c r="J3" s="246"/>
    </row>
    <row r="4" spans="1:10" ht="28.5" x14ac:dyDescent="0.45">
      <c r="A4" s="51">
        <v>1</v>
      </c>
      <c r="B4" s="46" t="s">
        <v>214</v>
      </c>
      <c r="C4" s="51" t="s">
        <v>930</v>
      </c>
      <c r="D4" s="5" t="s">
        <v>196</v>
      </c>
      <c r="E4" s="14" t="s">
        <v>197</v>
      </c>
      <c r="F4" s="4">
        <v>3</v>
      </c>
      <c r="G4" s="4" t="s">
        <v>59</v>
      </c>
      <c r="H4" s="7">
        <v>35500000</v>
      </c>
      <c r="I4" s="458" t="s">
        <v>1142</v>
      </c>
    </row>
    <row r="5" spans="1:10" x14ac:dyDescent="0.45">
      <c r="A5" s="51"/>
      <c r="B5" s="289"/>
      <c r="C5" s="288"/>
      <c r="D5" s="284"/>
      <c r="E5" s="290"/>
      <c r="F5" s="285"/>
      <c r="G5" s="286"/>
      <c r="H5" s="26"/>
      <c r="I5" s="421"/>
    </row>
    <row r="6" spans="1:10" s="8" customFormat="1" x14ac:dyDescent="0.45">
      <c r="A6" s="418"/>
      <c r="B6" s="869" t="s">
        <v>1094</v>
      </c>
      <c r="C6" s="870"/>
      <c r="D6" s="870"/>
      <c r="E6" s="870"/>
      <c r="F6" s="870"/>
      <c r="G6" s="871"/>
      <c r="H6" s="419">
        <f>SUM(H4)</f>
        <v>35500000</v>
      </c>
      <c r="I6" s="422"/>
    </row>
  </sheetData>
  <mergeCells count="2">
    <mergeCell ref="B1:C1"/>
    <mergeCell ref="B6:G6"/>
  </mergeCells>
  <pageMargins left="0.7" right="0.7" top="0.75" bottom="0.75" header="0.3" footer="0.3"/>
  <pageSetup orientation="portrait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31F31-7A80-4263-885E-EA3FEAA61BC7}">
  <sheetPr>
    <tabColor rgb="FFFFFF00"/>
  </sheetPr>
  <dimension ref="A1:I22"/>
  <sheetViews>
    <sheetView topLeftCell="F11" zoomScaleNormal="100" workbookViewId="0">
      <selection activeCell="H22" sqref="H22"/>
    </sheetView>
  </sheetViews>
  <sheetFormatPr defaultRowHeight="13.5" x14ac:dyDescent="0.35"/>
  <cols>
    <col min="1" max="1" width="9.06640625" style="74"/>
    <col min="2" max="2" width="31.73046875" style="74" customWidth="1"/>
    <col min="3" max="3" width="11.796875" style="74" customWidth="1"/>
    <col min="4" max="4" width="19.46484375" style="74" customWidth="1"/>
    <col min="5" max="5" width="11.73046875" style="74" customWidth="1"/>
    <col min="6" max="6" width="10.796875" style="74" customWidth="1"/>
    <col min="7" max="7" width="10.59765625" style="74" bestFit="1" customWidth="1"/>
    <col min="8" max="8" width="18.3984375" style="202" customWidth="1"/>
    <col min="9" max="9" width="18.796875" style="451" customWidth="1"/>
    <col min="10" max="16384" width="9.06640625" style="74"/>
  </cols>
  <sheetData>
    <row r="1" spans="1:9" ht="13.9" x14ac:dyDescent="0.35">
      <c r="A1" s="246"/>
      <c r="B1" s="872" t="s">
        <v>928</v>
      </c>
      <c r="C1" s="873"/>
      <c r="D1" s="246"/>
      <c r="E1" s="246"/>
      <c r="F1" s="246"/>
      <c r="G1" s="246"/>
      <c r="H1" s="252"/>
      <c r="I1" s="395"/>
    </row>
    <row r="2" spans="1:9" x14ac:dyDescent="0.35">
      <c r="A2" s="246"/>
      <c r="B2" s="246"/>
      <c r="C2" s="246"/>
      <c r="D2" s="246"/>
      <c r="E2" s="246"/>
      <c r="F2" s="246"/>
      <c r="G2" s="246"/>
      <c r="H2" s="252"/>
      <c r="I2" s="395"/>
    </row>
    <row r="3" spans="1:9" ht="27.75" x14ac:dyDescent="0.35">
      <c r="A3" s="276" t="s">
        <v>311</v>
      </c>
      <c r="B3" s="276" t="s">
        <v>1</v>
      </c>
      <c r="C3" s="276" t="s">
        <v>9</v>
      </c>
      <c r="D3" s="277" t="s">
        <v>775</v>
      </c>
      <c r="E3" s="278" t="s">
        <v>11</v>
      </c>
      <c r="F3" s="277" t="s">
        <v>12</v>
      </c>
      <c r="G3" s="277" t="s">
        <v>13</v>
      </c>
      <c r="H3" s="278" t="s">
        <v>14</v>
      </c>
      <c r="I3" s="466" t="s">
        <v>898</v>
      </c>
    </row>
    <row r="4" spans="1:9" ht="81" x14ac:dyDescent="0.35">
      <c r="A4" s="261">
        <v>1</v>
      </c>
      <c r="B4" s="46" t="s">
        <v>268</v>
      </c>
      <c r="C4" s="261" t="s">
        <v>1014</v>
      </c>
      <c r="D4" s="264" t="s">
        <v>259</v>
      </c>
      <c r="E4" s="264" t="s">
        <v>260</v>
      </c>
      <c r="F4" s="45">
        <v>1</v>
      </c>
      <c r="G4" s="45" t="s">
        <v>35</v>
      </c>
      <c r="H4" s="341">
        <v>60000000</v>
      </c>
      <c r="I4" s="450"/>
    </row>
    <row r="5" spans="1:9" x14ac:dyDescent="0.35">
      <c r="A5" s="241"/>
      <c r="B5" s="241"/>
      <c r="C5" s="241"/>
      <c r="D5" s="241"/>
      <c r="E5" s="241"/>
      <c r="F5" s="241"/>
      <c r="G5" s="241"/>
      <c r="H5" s="242"/>
      <c r="I5" s="450"/>
    </row>
    <row r="6" spans="1:9" ht="27" x14ac:dyDescent="0.35">
      <c r="A6" s="261">
        <v>2</v>
      </c>
      <c r="B6" s="46" t="s">
        <v>929</v>
      </c>
      <c r="C6" s="261" t="s">
        <v>1014</v>
      </c>
      <c r="D6" s="46" t="s">
        <v>296</v>
      </c>
      <c r="E6" s="46" t="s">
        <v>297</v>
      </c>
      <c r="F6" s="45">
        <v>3</v>
      </c>
      <c r="G6" s="45" t="s">
        <v>290</v>
      </c>
      <c r="H6" s="139">
        <v>200000000</v>
      </c>
      <c r="I6" s="450"/>
    </row>
    <row r="7" spans="1:9" x14ac:dyDescent="0.35">
      <c r="A7" s="241"/>
      <c r="B7" s="241"/>
      <c r="C7" s="241"/>
      <c r="D7" s="241"/>
      <c r="E7" s="241"/>
      <c r="F7" s="241"/>
      <c r="G7" s="241"/>
      <c r="H7" s="242"/>
      <c r="I7" s="450"/>
    </row>
    <row r="8" spans="1:9" ht="121.5" x14ac:dyDescent="0.35">
      <c r="A8" s="261">
        <v>3</v>
      </c>
      <c r="B8" s="46" t="s">
        <v>337</v>
      </c>
      <c r="C8" s="261" t="s">
        <v>1014</v>
      </c>
      <c r="D8" s="264" t="s">
        <v>324</v>
      </c>
      <c r="E8" s="264" t="s">
        <v>320</v>
      </c>
      <c r="F8" s="261">
        <v>10</v>
      </c>
      <c r="G8" s="261" t="s">
        <v>325</v>
      </c>
      <c r="H8" s="328">
        <v>100000000</v>
      </c>
      <c r="I8" s="450"/>
    </row>
    <row r="9" spans="1:9" ht="121.5" x14ac:dyDescent="0.35">
      <c r="A9" s="262" t="s">
        <v>910</v>
      </c>
      <c r="B9" s="46" t="s">
        <v>337</v>
      </c>
      <c r="C9" s="261" t="s">
        <v>1014</v>
      </c>
      <c r="D9" s="264" t="s">
        <v>326</v>
      </c>
      <c r="E9" s="264" t="s">
        <v>320</v>
      </c>
      <c r="F9" s="261">
        <v>1</v>
      </c>
      <c r="G9" s="261" t="s">
        <v>35</v>
      </c>
      <c r="H9" s="328">
        <v>50000000</v>
      </c>
      <c r="I9" s="450"/>
    </row>
    <row r="10" spans="1:9" ht="40.5" x14ac:dyDescent="0.35">
      <c r="A10" s="262" t="s">
        <v>911</v>
      </c>
      <c r="B10" s="46" t="s">
        <v>337</v>
      </c>
      <c r="C10" s="261" t="s">
        <v>1014</v>
      </c>
      <c r="D10" s="264" t="s">
        <v>327</v>
      </c>
      <c r="E10" s="264" t="s">
        <v>328</v>
      </c>
      <c r="F10" s="261">
        <v>1</v>
      </c>
      <c r="G10" s="261" t="s">
        <v>35</v>
      </c>
      <c r="H10" s="328">
        <v>100000000</v>
      </c>
      <c r="I10" s="450"/>
    </row>
    <row r="11" spans="1:9" x14ac:dyDescent="0.35">
      <c r="A11" s="241"/>
      <c r="B11" s="241"/>
      <c r="C11" s="241"/>
      <c r="D11" s="241"/>
      <c r="E11" s="241"/>
      <c r="F11" s="241"/>
      <c r="G11" s="241"/>
      <c r="H11" s="242"/>
      <c r="I11" s="450"/>
    </row>
    <row r="12" spans="1:9" ht="38.25" x14ac:dyDescent="0.35">
      <c r="A12" s="262" t="s">
        <v>912</v>
      </c>
      <c r="B12" s="82" t="s">
        <v>934</v>
      </c>
      <c r="C12" s="261" t="s">
        <v>1014</v>
      </c>
      <c r="D12" s="79" t="s">
        <v>469</v>
      </c>
      <c r="E12" s="79" t="s">
        <v>328</v>
      </c>
      <c r="F12" s="45">
        <v>30</v>
      </c>
      <c r="G12" s="81">
        <v>3000000</v>
      </c>
      <c r="H12" s="281">
        <v>90000000</v>
      </c>
      <c r="I12" s="450"/>
    </row>
    <row r="13" spans="1:9" ht="38.25" x14ac:dyDescent="0.35">
      <c r="A13" s="262" t="s">
        <v>913</v>
      </c>
      <c r="B13" s="82" t="s">
        <v>934</v>
      </c>
      <c r="C13" s="261" t="s">
        <v>1014</v>
      </c>
      <c r="D13" s="79" t="s">
        <v>470</v>
      </c>
      <c r="E13" s="79" t="s">
        <v>328</v>
      </c>
      <c r="F13" s="45">
        <v>5</v>
      </c>
      <c r="G13" s="81">
        <v>10000000</v>
      </c>
      <c r="H13" s="281">
        <v>50000000</v>
      </c>
      <c r="I13" s="450"/>
    </row>
    <row r="14" spans="1:9" x14ac:dyDescent="0.35">
      <c r="A14" s="241"/>
      <c r="B14" s="241"/>
      <c r="C14" s="241"/>
      <c r="D14" s="241"/>
      <c r="E14" s="241"/>
      <c r="F14" s="241"/>
      <c r="G14" s="241"/>
      <c r="H14" s="242"/>
      <c r="I14" s="450"/>
    </row>
    <row r="15" spans="1:9" ht="40.5" x14ac:dyDescent="0.35">
      <c r="A15" s="262" t="s">
        <v>914</v>
      </c>
      <c r="B15" s="260" t="s">
        <v>570</v>
      </c>
      <c r="C15" s="261" t="s">
        <v>1014</v>
      </c>
      <c r="D15" s="46" t="s">
        <v>584</v>
      </c>
      <c r="E15" s="46" t="s">
        <v>585</v>
      </c>
      <c r="F15" s="45">
        <v>1</v>
      </c>
      <c r="G15" s="45" t="s">
        <v>406</v>
      </c>
      <c r="H15" s="340">
        <v>20000000</v>
      </c>
      <c r="I15" s="450"/>
    </row>
    <row r="16" spans="1:9" ht="67.5" x14ac:dyDescent="0.35">
      <c r="A16" s="241"/>
      <c r="B16" s="260" t="s">
        <v>570</v>
      </c>
      <c r="C16" s="261" t="s">
        <v>1014</v>
      </c>
      <c r="D16" s="46" t="s">
        <v>584</v>
      </c>
      <c r="E16" s="46" t="s">
        <v>586</v>
      </c>
      <c r="F16" s="45">
        <v>1</v>
      </c>
      <c r="G16" s="45" t="s">
        <v>406</v>
      </c>
      <c r="H16" s="341">
        <v>20000000</v>
      </c>
      <c r="I16" s="450"/>
    </row>
    <row r="17" spans="1:9" x14ac:dyDescent="0.35">
      <c r="A17" s="241"/>
      <c r="B17" s="260"/>
      <c r="C17" s="261"/>
      <c r="D17" s="46"/>
      <c r="E17" s="46"/>
      <c r="F17" s="45"/>
      <c r="G17" s="45"/>
      <c r="H17" s="341"/>
      <c r="I17" s="450"/>
    </row>
    <row r="18" spans="1:9" ht="27" x14ac:dyDescent="0.35">
      <c r="A18" s="262" t="s">
        <v>915</v>
      </c>
      <c r="B18" s="356" t="s">
        <v>947</v>
      </c>
      <c r="C18" s="261" t="s">
        <v>1014</v>
      </c>
      <c r="D18" s="82" t="s">
        <v>713</v>
      </c>
      <c r="E18" s="82" t="s">
        <v>714</v>
      </c>
      <c r="F18" s="78">
        <v>3</v>
      </c>
      <c r="G18" s="78" t="s">
        <v>715</v>
      </c>
      <c r="H18" s="344">
        <v>150000000</v>
      </c>
      <c r="I18" s="450"/>
    </row>
    <row r="19" spans="1:9" ht="27" x14ac:dyDescent="0.35">
      <c r="A19" s="262" t="s">
        <v>916</v>
      </c>
      <c r="B19" s="356" t="s">
        <v>947</v>
      </c>
      <c r="C19" s="261" t="s">
        <v>1014</v>
      </c>
      <c r="D19" s="82" t="s">
        <v>713</v>
      </c>
      <c r="E19" s="82" t="s">
        <v>714</v>
      </c>
      <c r="F19" s="78"/>
      <c r="G19" s="78"/>
      <c r="H19" s="344"/>
      <c r="I19" s="450"/>
    </row>
    <row r="20" spans="1:9" ht="27" x14ac:dyDescent="0.35">
      <c r="A20" s="262" t="s">
        <v>917</v>
      </c>
      <c r="B20" s="356" t="s">
        <v>947</v>
      </c>
      <c r="C20" s="261" t="s">
        <v>1014</v>
      </c>
      <c r="D20" s="82" t="s">
        <v>713</v>
      </c>
      <c r="E20" s="82" t="s">
        <v>716</v>
      </c>
      <c r="F20" s="78"/>
      <c r="G20" s="78"/>
      <c r="H20" s="344"/>
      <c r="I20" s="450"/>
    </row>
    <row r="21" spans="1:9" x14ac:dyDescent="0.35">
      <c r="A21" s="262"/>
      <c r="B21" s="357"/>
      <c r="C21" s="358"/>
      <c r="D21" s="359"/>
      <c r="E21" s="359"/>
      <c r="F21" s="360"/>
      <c r="G21" s="361"/>
      <c r="H21" s="344"/>
      <c r="I21" s="450"/>
    </row>
    <row r="22" spans="1:9" s="456" customFormat="1" ht="13.9" x14ac:dyDescent="0.4">
      <c r="A22" s="453"/>
      <c r="B22" s="856" t="s">
        <v>1094</v>
      </c>
      <c r="C22" s="857"/>
      <c r="D22" s="857"/>
      <c r="E22" s="857"/>
      <c r="F22" s="857"/>
      <c r="G22" s="858"/>
      <c r="H22" s="454">
        <f>SUM(H4:H20)</f>
        <v>840000000</v>
      </c>
      <c r="I22" s="455"/>
    </row>
  </sheetData>
  <mergeCells count="2">
    <mergeCell ref="B1:C1"/>
    <mergeCell ref="B22:G22"/>
  </mergeCells>
  <phoneticPr fontId="25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F0740-19CF-478F-BF21-D9B714C27792}">
  <sheetPr>
    <tabColor rgb="FFFFFF00"/>
  </sheetPr>
  <dimension ref="A1:I8"/>
  <sheetViews>
    <sheetView topLeftCell="D1" zoomScale="93" zoomScaleNormal="93" workbookViewId="0">
      <selection activeCell="H8" sqref="H8"/>
    </sheetView>
  </sheetViews>
  <sheetFormatPr defaultRowHeight="14.25" x14ac:dyDescent="0.45"/>
  <cols>
    <col min="2" max="2" width="10.1328125" customWidth="1"/>
    <col min="4" max="4" width="13.33203125" customWidth="1"/>
    <col min="5" max="5" width="15.33203125" customWidth="1"/>
    <col min="8" max="8" width="22.6640625" style="122" customWidth="1"/>
    <col min="9" max="9" width="20.86328125" style="423" customWidth="1"/>
  </cols>
  <sheetData>
    <row r="1" spans="1:9" x14ac:dyDescent="0.45">
      <c r="A1" s="246"/>
      <c r="B1" s="867" t="s">
        <v>931</v>
      </c>
      <c r="C1" s="868"/>
      <c r="D1" s="246"/>
      <c r="E1" s="246"/>
      <c r="F1" s="246"/>
      <c r="G1" s="246"/>
      <c r="H1" s="252"/>
      <c r="I1" s="395"/>
    </row>
    <row r="2" spans="1:9" x14ac:dyDescent="0.45">
      <c r="A2" s="246"/>
      <c r="B2" s="246"/>
      <c r="C2" s="246"/>
      <c r="D2" s="246"/>
      <c r="E2" s="246"/>
      <c r="F2" s="246"/>
      <c r="G2" s="246"/>
      <c r="H2" s="252"/>
      <c r="I2" s="395"/>
    </row>
    <row r="3" spans="1:9" ht="41.65" x14ac:dyDescent="0.45">
      <c r="A3" s="244" t="s">
        <v>311</v>
      </c>
      <c r="B3" s="244" t="s">
        <v>1</v>
      </c>
      <c r="C3" s="244" t="s">
        <v>9</v>
      </c>
      <c r="D3" s="256" t="s">
        <v>775</v>
      </c>
      <c r="E3" s="256" t="s">
        <v>11</v>
      </c>
      <c r="F3" s="256" t="s">
        <v>12</v>
      </c>
      <c r="G3" s="256" t="s">
        <v>13</v>
      </c>
      <c r="H3" s="256" t="s">
        <v>14</v>
      </c>
      <c r="I3" s="420" t="s">
        <v>898</v>
      </c>
    </row>
    <row r="4" spans="1:9" ht="57" x14ac:dyDescent="0.45">
      <c r="A4" s="51">
        <v>1</v>
      </c>
      <c r="B4" s="46" t="s">
        <v>374</v>
      </c>
      <c r="C4" s="51" t="s">
        <v>944</v>
      </c>
      <c r="D4" s="14" t="s">
        <v>361</v>
      </c>
      <c r="E4" s="14" t="s">
        <v>362</v>
      </c>
      <c r="F4" s="51">
        <v>1</v>
      </c>
      <c r="G4" s="51" t="s">
        <v>35</v>
      </c>
      <c r="H4" s="142">
        <v>30000000</v>
      </c>
      <c r="I4" s="421"/>
    </row>
    <row r="5" spans="1:9" ht="57" x14ac:dyDescent="0.45">
      <c r="A5" s="51">
        <v>2</v>
      </c>
      <c r="B5" s="46" t="s">
        <v>374</v>
      </c>
      <c r="C5" s="51" t="s">
        <v>944</v>
      </c>
      <c r="D5" s="14" t="s">
        <v>363</v>
      </c>
      <c r="E5" s="14" t="s">
        <v>362</v>
      </c>
      <c r="F5" s="51">
        <v>1</v>
      </c>
      <c r="G5" s="51" t="s">
        <v>35</v>
      </c>
      <c r="H5" s="142">
        <v>50000000</v>
      </c>
      <c r="I5" s="421"/>
    </row>
    <row r="6" spans="1:9" ht="28.5" x14ac:dyDescent="0.45">
      <c r="A6" s="51">
        <v>3</v>
      </c>
      <c r="B6" s="5" t="s">
        <v>942</v>
      </c>
      <c r="C6" s="51" t="s">
        <v>944</v>
      </c>
      <c r="D6" s="287" t="s">
        <v>689</v>
      </c>
      <c r="E6" s="5" t="s">
        <v>688</v>
      </c>
      <c r="F6" s="4">
        <v>50</v>
      </c>
      <c r="G6" s="4" t="s">
        <v>945</v>
      </c>
      <c r="H6" s="279">
        <v>50000000</v>
      </c>
      <c r="I6" s="421"/>
    </row>
    <row r="7" spans="1:9" x14ac:dyDescent="0.45">
      <c r="A7" s="51"/>
      <c r="B7" s="5"/>
      <c r="C7" s="51"/>
      <c r="D7" s="287"/>
      <c r="E7" s="5"/>
      <c r="F7" s="4"/>
      <c r="G7" s="4"/>
      <c r="H7" s="279"/>
      <c r="I7" s="421"/>
    </row>
    <row r="8" spans="1:9" s="8" customFormat="1" x14ac:dyDescent="0.45">
      <c r="A8" s="418"/>
      <c r="B8" s="856" t="s">
        <v>1094</v>
      </c>
      <c r="C8" s="857"/>
      <c r="D8" s="857"/>
      <c r="E8" s="857"/>
      <c r="F8" s="857"/>
      <c r="G8" s="858"/>
      <c r="H8" s="452">
        <f>SUM(H4:H6)</f>
        <v>130000000</v>
      </c>
      <c r="I8" s="422"/>
    </row>
  </sheetData>
  <mergeCells count="2">
    <mergeCell ref="B1:C1"/>
    <mergeCell ref="B8:G8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A90C-FF49-47F8-A850-DE3751FB1640}">
  <sheetPr>
    <tabColor rgb="FFFFFF00"/>
  </sheetPr>
  <dimension ref="A1:I6"/>
  <sheetViews>
    <sheetView zoomScale="90" zoomScaleNormal="90" workbookViewId="0">
      <selection activeCell="H6" sqref="H6"/>
    </sheetView>
  </sheetViews>
  <sheetFormatPr defaultRowHeight="13.5" x14ac:dyDescent="0.35"/>
  <cols>
    <col min="1" max="1" width="9.06640625" style="74"/>
    <col min="2" max="2" width="11.33203125" style="74" customWidth="1"/>
    <col min="3" max="3" width="9.06640625" style="74"/>
    <col min="4" max="4" width="12.6640625" style="74" customWidth="1"/>
    <col min="5" max="5" width="12.46484375" style="74" customWidth="1"/>
    <col min="6" max="7" width="9.06640625" style="74"/>
    <col min="8" max="8" width="21.3984375" style="202" customWidth="1"/>
    <col min="9" max="9" width="25.9296875" style="465" customWidth="1"/>
    <col min="10" max="16384" width="9.06640625" style="74"/>
  </cols>
  <sheetData>
    <row r="1" spans="1:9" ht="13.9" x14ac:dyDescent="0.35">
      <c r="A1" s="246"/>
      <c r="B1" s="872" t="s">
        <v>483</v>
      </c>
      <c r="C1" s="873"/>
      <c r="D1" s="246"/>
      <c r="E1" s="246"/>
      <c r="F1" s="246"/>
      <c r="G1" s="246"/>
      <c r="H1" s="252"/>
      <c r="I1" s="459"/>
    </row>
    <row r="2" spans="1:9" x14ac:dyDescent="0.35">
      <c r="A2" s="246"/>
      <c r="B2" s="246"/>
      <c r="C2" s="246"/>
      <c r="D2" s="246"/>
      <c r="E2" s="246"/>
      <c r="F2" s="246"/>
      <c r="G2" s="246"/>
      <c r="H2" s="252"/>
      <c r="I2" s="459"/>
    </row>
    <row r="3" spans="1:9" ht="41.65" x14ac:dyDescent="0.35">
      <c r="A3" s="244" t="s">
        <v>311</v>
      </c>
      <c r="B3" s="244" t="s">
        <v>1</v>
      </c>
      <c r="C3" s="244" t="s">
        <v>9</v>
      </c>
      <c r="D3" s="256" t="s">
        <v>775</v>
      </c>
      <c r="E3" s="256" t="s">
        <v>11</v>
      </c>
      <c r="F3" s="256" t="s">
        <v>12</v>
      </c>
      <c r="G3" s="256" t="s">
        <v>13</v>
      </c>
      <c r="H3" s="256" t="s">
        <v>14</v>
      </c>
      <c r="I3" s="420" t="s">
        <v>898</v>
      </c>
    </row>
    <row r="4" spans="1:9" ht="67.5" x14ac:dyDescent="0.35">
      <c r="A4" s="262" t="s">
        <v>907</v>
      </c>
      <c r="B4" s="46" t="s">
        <v>522</v>
      </c>
      <c r="C4" s="446" t="s">
        <v>483</v>
      </c>
      <c r="D4" s="82" t="s">
        <v>517</v>
      </c>
      <c r="E4" s="46" t="s">
        <v>518</v>
      </c>
      <c r="F4" s="45"/>
      <c r="G4" s="45"/>
      <c r="H4" s="340">
        <v>50000000</v>
      </c>
      <c r="I4" s="463" t="s">
        <v>1155</v>
      </c>
    </row>
    <row r="5" spans="1:9" ht="76.5" customHeight="1" x14ac:dyDescent="0.35">
      <c r="A5" s="262" t="s">
        <v>908</v>
      </c>
      <c r="B5" s="264" t="s">
        <v>934</v>
      </c>
      <c r="C5" s="260"/>
      <c r="D5" s="46" t="s">
        <v>484</v>
      </c>
      <c r="E5" s="46"/>
      <c r="F5" s="45"/>
      <c r="G5" s="46"/>
      <c r="H5" s="281">
        <v>50000000</v>
      </c>
      <c r="I5" s="463" t="s">
        <v>1154</v>
      </c>
    </row>
    <row r="6" spans="1:9" s="456" customFormat="1" ht="13.9" x14ac:dyDescent="0.4">
      <c r="A6" s="453"/>
      <c r="B6" s="856" t="s">
        <v>1094</v>
      </c>
      <c r="C6" s="857"/>
      <c r="D6" s="857"/>
      <c r="E6" s="857"/>
      <c r="F6" s="857"/>
      <c r="G6" s="858"/>
      <c r="H6" s="454">
        <f>SUM(H4:H5)</f>
        <v>100000000</v>
      </c>
      <c r="I6" s="464"/>
    </row>
  </sheetData>
  <mergeCells count="2">
    <mergeCell ref="B1:C1"/>
    <mergeCell ref="B6:G6"/>
  </mergeCells>
  <phoneticPr fontId="25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8CCA7-ED9C-4C8D-A6FB-00226EF3AC07}">
  <sheetPr>
    <tabColor rgb="FFFFFF00"/>
  </sheetPr>
  <dimension ref="A1:I6"/>
  <sheetViews>
    <sheetView workbookViewId="0">
      <selection activeCell="H6" sqref="H6"/>
    </sheetView>
  </sheetViews>
  <sheetFormatPr defaultRowHeight="14.25" x14ac:dyDescent="0.45"/>
  <cols>
    <col min="1" max="1" width="9.06640625" style="364"/>
    <col min="2" max="2" width="18.6640625" style="364" customWidth="1"/>
    <col min="3" max="3" width="21.9296875" style="364" customWidth="1"/>
    <col min="4" max="4" width="18.59765625" style="364" customWidth="1"/>
    <col min="5" max="5" width="12.46484375" style="364" customWidth="1"/>
    <col min="6" max="6" width="11.3984375" style="364" customWidth="1"/>
    <col min="7" max="7" width="12.3984375" style="364" customWidth="1"/>
    <col min="8" max="8" width="18.3984375" style="381" customWidth="1"/>
    <col min="9" max="9" width="18.1328125" style="449" customWidth="1"/>
    <col min="10" max="16384" width="9.06640625" style="364"/>
  </cols>
  <sheetData>
    <row r="1" spans="1:9" x14ac:dyDescent="0.45">
      <c r="A1" s="295"/>
      <c r="B1" s="874" t="s">
        <v>1117</v>
      </c>
      <c r="C1" s="875"/>
      <c r="D1" s="295"/>
      <c r="E1" s="295"/>
      <c r="F1" s="295"/>
      <c r="G1" s="295"/>
      <c r="H1" s="326"/>
      <c r="I1" s="402"/>
    </row>
    <row r="2" spans="1:9" x14ac:dyDescent="0.45">
      <c r="A2" s="295"/>
      <c r="B2" s="295"/>
      <c r="C2" s="295"/>
      <c r="D2" s="295"/>
      <c r="E2" s="295"/>
      <c r="F2" s="295"/>
      <c r="G2" s="295"/>
      <c r="H2" s="326"/>
      <c r="I2" s="402"/>
    </row>
    <row r="3" spans="1:9" ht="27.75" x14ac:dyDescent="0.45">
      <c r="A3" s="322" t="s">
        <v>311</v>
      </c>
      <c r="B3" s="322" t="s">
        <v>1</v>
      </c>
      <c r="C3" s="322" t="s">
        <v>9</v>
      </c>
      <c r="D3" s="291" t="s">
        <v>775</v>
      </c>
      <c r="E3" s="291" t="s">
        <v>11</v>
      </c>
      <c r="F3" s="291" t="s">
        <v>12</v>
      </c>
      <c r="G3" s="291" t="s">
        <v>13</v>
      </c>
      <c r="H3" s="291" t="s">
        <v>14</v>
      </c>
      <c r="I3" s="447" t="s">
        <v>898</v>
      </c>
    </row>
    <row r="4" spans="1:9" ht="42.75" x14ac:dyDescent="0.45">
      <c r="A4" s="424" t="s">
        <v>907</v>
      </c>
      <c r="B4" s="425" t="s">
        <v>614</v>
      </c>
      <c r="C4" s="119" t="s">
        <v>633</v>
      </c>
      <c r="D4" s="119" t="s">
        <v>634</v>
      </c>
      <c r="E4" s="67" t="s">
        <v>635</v>
      </c>
      <c r="F4" s="120"/>
      <c r="G4" s="120"/>
      <c r="H4" s="316">
        <v>110000000</v>
      </c>
      <c r="I4" s="462" t="s">
        <v>1153</v>
      </c>
    </row>
    <row r="5" spans="1:9" x14ac:dyDescent="0.45">
      <c r="A5" s="424"/>
      <c r="B5" s="248"/>
      <c r="C5" s="426"/>
      <c r="D5" s="312"/>
      <c r="E5" s="312"/>
      <c r="F5" s="272"/>
      <c r="G5" s="313"/>
      <c r="H5" s="324"/>
      <c r="I5" s="448"/>
    </row>
    <row r="6" spans="1:9" x14ac:dyDescent="0.45">
      <c r="A6" s="388"/>
      <c r="B6" s="856" t="s">
        <v>1094</v>
      </c>
      <c r="C6" s="857"/>
      <c r="D6" s="857"/>
      <c r="E6" s="857"/>
      <c r="F6" s="857"/>
      <c r="G6" s="858"/>
      <c r="H6" s="457">
        <f>SUM(H4:H5)</f>
        <v>110000000</v>
      </c>
      <c r="I6" s="448"/>
    </row>
  </sheetData>
  <mergeCells count="2">
    <mergeCell ref="B1:C1"/>
    <mergeCell ref="B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24392-AF45-4D15-9618-846AE7DF9561}">
  <sheetPr filterMode="1"/>
  <dimension ref="A1:G43"/>
  <sheetViews>
    <sheetView workbookViewId="0">
      <selection activeCell="C8" sqref="C8:G21"/>
    </sheetView>
  </sheetViews>
  <sheetFormatPr defaultRowHeight="14.25" x14ac:dyDescent="0.45"/>
  <cols>
    <col min="1" max="1" width="3.59765625" style="24" bestFit="1" customWidth="1"/>
    <col min="2" max="2" width="23.3984375" customWidth="1"/>
    <col min="3" max="3" width="32.3984375" customWidth="1"/>
    <col min="4" max="4" width="39.265625" customWidth="1"/>
    <col min="5" max="5" width="12.59765625" customWidth="1"/>
    <col min="6" max="6" width="12.1328125" customWidth="1"/>
    <col min="7" max="7" width="25.265625" customWidth="1"/>
  </cols>
  <sheetData>
    <row r="1" spans="1:7" ht="15.75" x14ac:dyDescent="0.5">
      <c r="A1" s="777" t="s">
        <v>0</v>
      </c>
      <c r="B1" s="777"/>
      <c r="C1" s="777"/>
      <c r="D1" s="777"/>
      <c r="E1" s="777"/>
      <c r="F1" s="777"/>
      <c r="G1" s="777"/>
    </row>
    <row r="2" spans="1:7" x14ac:dyDescent="0.45">
      <c r="A2" s="1"/>
      <c r="B2" s="2" t="s">
        <v>1</v>
      </c>
      <c r="C2" s="2" t="s">
        <v>56</v>
      </c>
      <c r="D2" s="2"/>
      <c r="E2" s="2"/>
      <c r="F2" s="2"/>
      <c r="G2" s="2"/>
    </row>
    <row r="3" spans="1:7" x14ac:dyDescent="0.45">
      <c r="A3" s="1"/>
      <c r="B3" s="2" t="s">
        <v>3</v>
      </c>
      <c r="C3" s="2" t="s">
        <v>4</v>
      </c>
      <c r="D3" s="2"/>
      <c r="E3" s="2"/>
      <c r="F3" s="2"/>
      <c r="G3" s="2"/>
    </row>
    <row r="4" spans="1:7" x14ac:dyDescent="0.45">
      <c r="A4" s="1"/>
      <c r="B4" s="2" t="s">
        <v>5</v>
      </c>
      <c r="C4" s="2" t="s">
        <v>6</v>
      </c>
      <c r="D4" s="2"/>
      <c r="E4" s="2"/>
      <c r="F4" s="2"/>
      <c r="G4" s="2"/>
    </row>
    <row r="5" spans="1:7" x14ac:dyDescent="0.45">
      <c r="A5" s="1"/>
      <c r="B5" s="2"/>
      <c r="C5" s="2"/>
      <c r="D5" s="2"/>
      <c r="E5" s="2"/>
      <c r="F5" s="2"/>
      <c r="G5" s="2"/>
    </row>
    <row r="6" spans="1:7" x14ac:dyDescent="0.45">
      <c r="A6" s="778" t="s">
        <v>7</v>
      </c>
      <c r="B6" s="779"/>
      <c r="C6" s="779"/>
      <c r="D6" s="779"/>
      <c r="E6" s="779"/>
      <c r="F6" s="779"/>
      <c r="G6" s="780"/>
    </row>
    <row r="7" spans="1:7" x14ac:dyDescent="0.45">
      <c r="A7" s="3" t="s">
        <v>8</v>
      </c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14</v>
      </c>
    </row>
    <row r="8" spans="1:7" ht="14" customHeight="1" x14ac:dyDescent="0.45">
      <c r="A8" s="781" t="s">
        <v>15</v>
      </c>
      <c r="B8" s="255" t="s">
        <v>21</v>
      </c>
      <c r="C8" s="6" t="s">
        <v>57</v>
      </c>
      <c r="D8" s="255" t="s">
        <v>58</v>
      </c>
      <c r="E8" s="4">
        <v>4</v>
      </c>
      <c r="F8" s="255" t="s">
        <v>59</v>
      </c>
      <c r="G8" s="254">
        <v>80000000</v>
      </c>
    </row>
    <row r="9" spans="1:7" ht="14" hidden="1" customHeight="1" x14ac:dyDescent="0.45">
      <c r="A9" s="783"/>
      <c r="B9" s="258"/>
      <c r="C9" s="6" t="s">
        <v>60</v>
      </c>
      <c r="D9" s="10"/>
      <c r="E9" s="4">
        <v>100</v>
      </c>
      <c r="F9" s="9"/>
      <c r="G9" s="116"/>
    </row>
    <row r="10" spans="1:7" ht="14" customHeight="1" x14ac:dyDescent="0.45">
      <c r="A10" s="781" t="s">
        <v>20</v>
      </c>
      <c r="B10" s="255" t="s">
        <v>21</v>
      </c>
      <c r="C10" s="6" t="s">
        <v>57</v>
      </c>
      <c r="D10" s="255" t="s">
        <v>61</v>
      </c>
      <c r="E10" s="4">
        <v>2</v>
      </c>
      <c r="F10" s="255" t="s">
        <v>59</v>
      </c>
      <c r="G10" s="254">
        <v>40000000</v>
      </c>
    </row>
    <row r="11" spans="1:7" ht="14" hidden="1" customHeight="1" x14ac:dyDescent="0.45">
      <c r="A11" s="783"/>
      <c r="B11" s="258"/>
      <c r="C11" s="6" t="s">
        <v>60</v>
      </c>
      <c r="D11" s="10"/>
      <c r="E11" s="4">
        <v>50</v>
      </c>
      <c r="F11" s="9"/>
      <c r="G11" s="116"/>
    </row>
    <row r="12" spans="1:7" ht="14" customHeight="1" x14ac:dyDescent="0.45">
      <c r="A12" s="781" t="s">
        <v>25</v>
      </c>
      <c r="B12" s="255" t="s">
        <v>21</v>
      </c>
      <c r="C12" s="6" t="s">
        <v>57</v>
      </c>
      <c r="D12" s="255" t="s">
        <v>62</v>
      </c>
      <c r="E12" s="4">
        <v>2</v>
      </c>
      <c r="F12" s="255" t="s">
        <v>59</v>
      </c>
      <c r="G12" s="254">
        <v>40000000</v>
      </c>
    </row>
    <row r="13" spans="1:7" s="8" customFormat="1" ht="14" hidden="1" customHeight="1" x14ac:dyDescent="0.45">
      <c r="A13" s="783"/>
      <c r="B13" s="258"/>
      <c r="C13" s="6" t="s">
        <v>60</v>
      </c>
      <c r="D13" s="10"/>
      <c r="E13" s="4">
        <v>50</v>
      </c>
      <c r="F13" s="9"/>
      <c r="G13" s="116"/>
    </row>
    <row r="14" spans="1:7" s="8" customFormat="1" ht="14" hidden="1" customHeight="1" x14ac:dyDescent="0.45">
      <c r="A14" s="12" t="s">
        <v>28</v>
      </c>
      <c r="B14" s="6" t="s">
        <v>63</v>
      </c>
      <c r="C14" s="6" t="s">
        <v>64</v>
      </c>
      <c r="D14" s="6" t="s">
        <v>65</v>
      </c>
      <c r="E14" s="4">
        <v>2</v>
      </c>
      <c r="F14" s="12" t="s">
        <v>35</v>
      </c>
      <c r="G14" s="7">
        <v>60000000</v>
      </c>
    </row>
    <row r="15" spans="1:7" x14ac:dyDescent="0.45">
      <c r="A15" s="12" t="s">
        <v>30</v>
      </c>
      <c r="B15" s="6" t="s">
        <v>21</v>
      </c>
      <c r="C15" s="6" t="s">
        <v>66</v>
      </c>
      <c r="D15" s="6" t="s">
        <v>67</v>
      </c>
      <c r="E15" s="4">
        <v>100</v>
      </c>
      <c r="F15" s="12" t="s">
        <v>19</v>
      </c>
      <c r="G15" s="7">
        <v>200000000</v>
      </c>
    </row>
    <row r="16" spans="1:7" x14ac:dyDescent="0.45">
      <c r="A16" s="12" t="s">
        <v>32</v>
      </c>
      <c r="B16" s="6" t="s">
        <v>21</v>
      </c>
      <c r="C16" s="6" t="s">
        <v>68</v>
      </c>
      <c r="D16" s="6" t="s">
        <v>65</v>
      </c>
      <c r="E16" s="4">
        <v>500</v>
      </c>
      <c r="F16" s="12" t="s">
        <v>24</v>
      </c>
      <c r="G16" s="11">
        <v>200000000</v>
      </c>
    </row>
    <row r="17" spans="1:7" x14ac:dyDescent="0.45">
      <c r="A17" s="12" t="s">
        <v>38</v>
      </c>
      <c r="B17" s="6" t="s">
        <v>21</v>
      </c>
      <c r="C17" s="6" t="s">
        <v>68</v>
      </c>
      <c r="D17" s="6" t="s">
        <v>69</v>
      </c>
      <c r="E17" s="4">
        <v>250</v>
      </c>
      <c r="F17" s="12" t="s">
        <v>24</v>
      </c>
      <c r="G17" s="11">
        <v>100000000</v>
      </c>
    </row>
    <row r="18" spans="1:7" x14ac:dyDescent="0.45">
      <c r="A18" s="781" t="s">
        <v>42</v>
      </c>
      <c r="B18" s="255" t="s">
        <v>21</v>
      </c>
      <c r="C18" s="255" t="s">
        <v>70</v>
      </c>
      <c r="D18" s="6" t="s">
        <v>65</v>
      </c>
      <c r="E18" s="4">
        <v>1</v>
      </c>
      <c r="F18" s="257" t="s">
        <v>35</v>
      </c>
      <c r="G18" s="11">
        <v>180000000</v>
      </c>
    </row>
    <row r="19" spans="1:7" ht="14" customHeight="1" x14ac:dyDescent="0.45">
      <c r="A19" s="782"/>
      <c r="B19" s="255" t="s">
        <v>21</v>
      </c>
      <c r="C19" s="255" t="s">
        <v>70</v>
      </c>
      <c r="D19" s="6" t="s">
        <v>69</v>
      </c>
      <c r="E19" s="4">
        <v>1</v>
      </c>
      <c r="F19" s="117"/>
      <c r="G19" s="11">
        <v>175000000</v>
      </c>
    </row>
    <row r="20" spans="1:7" ht="14" customHeight="1" x14ac:dyDescent="0.45">
      <c r="A20" s="782"/>
      <c r="B20" s="255" t="s">
        <v>21</v>
      </c>
      <c r="C20" s="255" t="s">
        <v>70</v>
      </c>
      <c r="D20" s="6" t="s">
        <v>71</v>
      </c>
      <c r="E20" s="4">
        <v>1</v>
      </c>
      <c r="F20" s="117"/>
      <c r="G20" s="11">
        <v>175000000</v>
      </c>
    </row>
    <row r="21" spans="1:7" ht="14" customHeight="1" x14ac:dyDescent="0.45">
      <c r="A21" s="783"/>
      <c r="B21" s="255" t="s">
        <v>21</v>
      </c>
      <c r="C21" s="255" t="s">
        <v>70</v>
      </c>
      <c r="D21" s="6" t="s">
        <v>67</v>
      </c>
      <c r="E21" s="4">
        <v>1</v>
      </c>
      <c r="F21" s="25"/>
      <c r="G21" s="11">
        <v>150000000</v>
      </c>
    </row>
    <row r="22" spans="1:7" ht="28.5" hidden="1" x14ac:dyDescent="0.45">
      <c r="A22" s="9" t="s">
        <v>46</v>
      </c>
      <c r="B22" s="10" t="s">
        <v>72</v>
      </c>
      <c r="C22" s="10" t="s">
        <v>73</v>
      </c>
      <c r="D22" s="6" t="s">
        <v>74</v>
      </c>
      <c r="E22" s="4">
        <v>1</v>
      </c>
      <c r="F22" s="25" t="s">
        <v>35</v>
      </c>
      <c r="G22" s="11">
        <v>100000000</v>
      </c>
    </row>
    <row r="23" spans="1:7" x14ac:dyDescent="0.45">
      <c r="A23" s="12"/>
      <c r="B23" s="6"/>
      <c r="C23" s="6"/>
      <c r="D23" s="6"/>
      <c r="E23" s="12"/>
      <c r="F23" s="12"/>
      <c r="G23" s="13"/>
    </row>
    <row r="24" spans="1:7" ht="15" customHeight="1" x14ac:dyDescent="0.45">
      <c r="A24" s="761" t="s">
        <v>53</v>
      </c>
      <c r="B24" s="762"/>
      <c r="C24" s="762"/>
      <c r="D24" s="762"/>
      <c r="E24" s="762"/>
      <c r="F24" s="763"/>
      <c r="G24" s="15">
        <f>SUM(G8:G22)</f>
        <v>1500000000</v>
      </c>
    </row>
    <row r="25" spans="1:7" ht="15" customHeight="1" x14ac:dyDescent="0.45">
      <c r="A25" s="16"/>
      <c r="B25" s="16"/>
      <c r="C25" s="16"/>
      <c r="D25" s="16"/>
      <c r="E25" s="16"/>
      <c r="F25" s="16"/>
      <c r="G25" s="17"/>
    </row>
    <row r="26" spans="1:7" ht="15" customHeight="1" x14ac:dyDescent="0.45">
      <c r="A26" s="788"/>
      <c r="B26" s="788"/>
      <c r="C26" s="788"/>
      <c r="D26" s="788"/>
      <c r="E26" s="16"/>
      <c r="F26" s="16"/>
      <c r="G26" s="17"/>
    </row>
    <row r="27" spans="1:7" ht="15" customHeight="1" x14ac:dyDescent="0.45">
      <c r="A27" s="16"/>
      <c r="B27" s="16"/>
      <c r="C27" s="16"/>
      <c r="D27" s="16"/>
      <c r="E27" s="787" t="s">
        <v>54</v>
      </c>
      <c r="F27" s="787"/>
      <c r="G27" s="787"/>
    </row>
    <row r="28" spans="1:7" x14ac:dyDescent="0.45">
      <c r="A28" s="18"/>
      <c r="B28" s="19"/>
      <c r="C28" s="19"/>
      <c r="D28" s="19"/>
      <c r="E28" s="19"/>
      <c r="F28" s="18"/>
      <c r="G28" s="18"/>
    </row>
    <row r="29" spans="1:7" ht="15" customHeight="1" x14ac:dyDescent="0.45">
      <c r="A29" s="18"/>
      <c r="B29" s="20"/>
      <c r="C29" s="19"/>
      <c r="D29" s="19"/>
      <c r="E29" s="21"/>
      <c r="F29" s="21"/>
      <c r="G29" s="21"/>
    </row>
    <row r="30" spans="1:7" x14ac:dyDescent="0.45">
      <c r="A30" s="18"/>
      <c r="B30" s="790"/>
      <c r="C30" s="790"/>
      <c r="D30" s="790"/>
      <c r="E30" s="19"/>
      <c r="F30" s="19"/>
      <c r="G30" s="19"/>
    </row>
    <row r="31" spans="1:7" x14ac:dyDescent="0.45">
      <c r="A31" s="18"/>
      <c r="B31" s="790"/>
      <c r="C31" s="790"/>
      <c r="D31" s="790"/>
      <c r="E31" s="789" t="s">
        <v>75</v>
      </c>
      <c r="F31" s="789"/>
      <c r="G31" s="789"/>
    </row>
    <row r="32" spans="1:7" x14ac:dyDescent="0.45">
      <c r="A32" s="18"/>
      <c r="B32" s="790"/>
      <c r="C32" s="790"/>
      <c r="D32" s="790"/>
      <c r="E32" s="19"/>
      <c r="F32" s="19"/>
      <c r="G32" s="19"/>
    </row>
    <row r="33" spans="1:7" ht="15.75" x14ac:dyDescent="0.45">
      <c r="A33" s="18"/>
      <c r="B33" s="791"/>
      <c r="C33" s="791"/>
      <c r="D33" s="791"/>
      <c r="E33" s="789"/>
      <c r="F33" s="789"/>
      <c r="G33" s="789"/>
    </row>
    <row r="34" spans="1:7" x14ac:dyDescent="0.45">
      <c r="A34" s="18"/>
      <c r="B34" s="19"/>
      <c r="C34" s="19"/>
      <c r="D34" s="19"/>
      <c r="E34" s="19"/>
      <c r="F34" s="19"/>
      <c r="G34" s="19"/>
    </row>
    <row r="35" spans="1:7" x14ac:dyDescent="0.45">
      <c r="A35" s="22"/>
      <c r="B35" s="23"/>
      <c r="C35" s="23"/>
      <c r="D35" s="23"/>
      <c r="E35" s="23"/>
      <c r="F35" s="23"/>
      <c r="G35" s="23"/>
    </row>
    <row r="36" spans="1:7" x14ac:dyDescent="0.45">
      <c r="A36" s="22"/>
      <c r="B36" s="23"/>
      <c r="C36" s="23"/>
      <c r="D36" s="23"/>
      <c r="E36" s="787"/>
      <c r="F36" s="787"/>
      <c r="G36" s="787"/>
    </row>
    <row r="37" spans="1:7" x14ac:dyDescent="0.45">
      <c r="A37" s="22"/>
      <c r="B37" s="23"/>
      <c r="C37" s="23"/>
      <c r="D37" s="23"/>
      <c r="E37" s="23"/>
      <c r="F37" s="23"/>
      <c r="G37" s="23"/>
    </row>
    <row r="38" spans="1:7" x14ac:dyDescent="0.45">
      <c r="A38" s="22"/>
      <c r="B38" s="23"/>
      <c r="C38" s="23"/>
      <c r="D38" s="23"/>
      <c r="E38" s="23"/>
      <c r="F38" s="23"/>
      <c r="G38" s="23"/>
    </row>
    <row r="39" spans="1:7" x14ac:dyDescent="0.45">
      <c r="A39" s="22"/>
      <c r="B39" s="23"/>
      <c r="C39" s="23"/>
      <c r="D39" s="23"/>
      <c r="E39" s="23"/>
      <c r="F39" s="23"/>
      <c r="G39" s="23"/>
    </row>
    <row r="40" spans="1:7" x14ac:dyDescent="0.45">
      <c r="A40" s="22"/>
      <c r="B40" s="23"/>
      <c r="C40" s="23"/>
      <c r="D40" s="23"/>
    </row>
    <row r="41" spans="1:7" x14ac:dyDescent="0.45">
      <c r="A41" s="22"/>
      <c r="B41" s="23"/>
      <c r="C41" s="23"/>
      <c r="D41" s="23"/>
      <c r="E41" s="23"/>
      <c r="F41" s="23"/>
      <c r="G41" s="23"/>
    </row>
    <row r="42" spans="1:7" x14ac:dyDescent="0.45">
      <c r="A42" s="22"/>
      <c r="B42" s="23"/>
      <c r="C42" s="23"/>
      <c r="D42" s="23"/>
      <c r="E42" s="23"/>
      <c r="F42" s="23"/>
      <c r="G42" s="23"/>
    </row>
    <row r="43" spans="1:7" x14ac:dyDescent="0.45">
      <c r="A43" s="22"/>
      <c r="B43" s="23"/>
      <c r="C43" s="23"/>
      <c r="D43" s="23"/>
      <c r="E43" s="23"/>
      <c r="F43" s="23"/>
      <c r="G43" s="23"/>
    </row>
  </sheetData>
  <autoFilter ref="A7:G22" xr:uid="{727E37E8-65AB-4D2C-B6FC-4C6CFD64906B}">
    <filterColumn colId="1">
      <filters>
        <filter val="DISPERKIM"/>
      </filters>
    </filterColumn>
  </autoFilter>
  <mergeCells count="16">
    <mergeCell ref="E36:G36"/>
    <mergeCell ref="E27:G27"/>
    <mergeCell ref="B30:D30"/>
    <mergeCell ref="B31:D31"/>
    <mergeCell ref="E31:G31"/>
    <mergeCell ref="B32:D32"/>
    <mergeCell ref="B33:D33"/>
    <mergeCell ref="E33:G33"/>
    <mergeCell ref="A1:G1"/>
    <mergeCell ref="A6:G6"/>
    <mergeCell ref="A8:A9"/>
    <mergeCell ref="A26:D26"/>
    <mergeCell ref="A10:A11"/>
    <mergeCell ref="A18:A21"/>
    <mergeCell ref="A24:F24"/>
    <mergeCell ref="A12:A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D34E8-2B05-4DF8-A3D1-4C443B5787A1}">
  <dimension ref="B1:H38"/>
  <sheetViews>
    <sheetView zoomScale="90" zoomScaleNormal="90" workbookViewId="0">
      <selection activeCell="H14" sqref="H14"/>
    </sheetView>
  </sheetViews>
  <sheetFormatPr defaultRowHeight="14.25" x14ac:dyDescent="0.45"/>
  <cols>
    <col min="2" max="2" width="3.46484375" style="24" bestFit="1" customWidth="1"/>
    <col min="3" max="3" width="20.73046875" customWidth="1"/>
    <col min="4" max="4" width="32.46484375" customWidth="1"/>
    <col min="5" max="5" width="39.265625" customWidth="1"/>
    <col min="6" max="6" width="12.46484375" customWidth="1"/>
    <col min="7" max="7" width="12.1328125" customWidth="1"/>
    <col min="8" max="8" width="22.06640625" customWidth="1"/>
  </cols>
  <sheetData>
    <row r="1" spans="2:8" ht="15.75" x14ac:dyDescent="0.5">
      <c r="B1" s="777" t="s">
        <v>0</v>
      </c>
      <c r="C1" s="777"/>
      <c r="D1" s="777"/>
      <c r="E1" s="777"/>
      <c r="F1" s="777"/>
      <c r="G1" s="777"/>
      <c r="H1" s="777"/>
    </row>
    <row r="2" spans="2:8" x14ac:dyDescent="0.45">
      <c r="B2" s="1"/>
      <c r="C2" s="2" t="s">
        <v>1</v>
      </c>
      <c r="D2" s="2" t="s">
        <v>76</v>
      </c>
      <c r="E2" s="2"/>
      <c r="F2" s="2"/>
      <c r="G2" s="2"/>
      <c r="H2" s="2"/>
    </row>
    <row r="3" spans="2:8" x14ac:dyDescent="0.45">
      <c r="B3" s="1"/>
      <c r="C3" s="2" t="s">
        <v>3</v>
      </c>
      <c r="D3" s="2" t="s">
        <v>4</v>
      </c>
      <c r="E3" s="2"/>
      <c r="F3" s="2"/>
      <c r="G3" s="2"/>
      <c r="H3" s="2"/>
    </row>
    <row r="4" spans="2:8" x14ac:dyDescent="0.45">
      <c r="B4" s="1"/>
      <c r="C4" s="2" t="s">
        <v>5</v>
      </c>
      <c r="D4" s="2" t="s">
        <v>6</v>
      </c>
      <c r="E4" s="2"/>
      <c r="F4" s="2"/>
      <c r="G4" s="2"/>
      <c r="H4" s="2"/>
    </row>
    <row r="5" spans="2:8" x14ac:dyDescent="0.45">
      <c r="B5" s="1"/>
      <c r="C5" s="2"/>
      <c r="D5" s="2"/>
      <c r="E5" s="2"/>
      <c r="F5" s="2"/>
      <c r="G5" s="2"/>
      <c r="H5" s="2"/>
    </row>
    <row r="6" spans="2:8" x14ac:dyDescent="0.45">
      <c r="B6" s="778" t="s">
        <v>7</v>
      </c>
      <c r="C6" s="779"/>
      <c r="D6" s="779"/>
      <c r="E6" s="779"/>
      <c r="F6" s="779"/>
      <c r="G6" s="779"/>
      <c r="H6" s="780"/>
    </row>
    <row r="7" spans="2:8" x14ac:dyDescent="0.45"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3" t="s">
        <v>14</v>
      </c>
    </row>
    <row r="8" spans="2:8" ht="28.5" x14ac:dyDescent="0.45">
      <c r="B8" s="4" t="s">
        <v>15</v>
      </c>
      <c r="C8" s="5" t="s">
        <v>16</v>
      </c>
      <c r="D8" s="5" t="s">
        <v>17</v>
      </c>
      <c r="E8" s="5" t="s">
        <v>77</v>
      </c>
      <c r="F8" s="4">
        <v>200</v>
      </c>
      <c r="G8" s="4" t="s">
        <v>78</v>
      </c>
      <c r="H8" s="7">
        <v>180000000</v>
      </c>
    </row>
    <row r="9" spans="2:8" ht="28.5" x14ac:dyDescent="0.45">
      <c r="B9" s="4" t="s">
        <v>20</v>
      </c>
      <c r="C9" s="5" t="s">
        <v>16</v>
      </c>
      <c r="D9" s="5" t="s">
        <v>79</v>
      </c>
      <c r="E9" s="5" t="s">
        <v>80</v>
      </c>
      <c r="F9" s="4">
        <v>500</v>
      </c>
      <c r="G9" s="4" t="s">
        <v>78</v>
      </c>
      <c r="H9" s="7">
        <v>170000000</v>
      </c>
    </row>
    <row r="10" spans="2:8" ht="42.75" x14ac:dyDescent="0.45">
      <c r="B10" s="4" t="s">
        <v>25</v>
      </c>
      <c r="C10" s="5" t="s">
        <v>21</v>
      </c>
      <c r="D10" s="5" t="s">
        <v>81</v>
      </c>
      <c r="E10" s="5" t="s">
        <v>82</v>
      </c>
      <c r="F10" s="4">
        <v>250</v>
      </c>
      <c r="G10" s="4" t="s">
        <v>78</v>
      </c>
      <c r="H10" s="7">
        <v>180000000</v>
      </c>
    </row>
    <row r="11" spans="2:8" ht="42.75" x14ac:dyDescent="0.45">
      <c r="B11" s="4" t="s">
        <v>28</v>
      </c>
      <c r="C11" s="5" t="s">
        <v>16</v>
      </c>
      <c r="D11" s="5" t="s">
        <v>17</v>
      </c>
      <c r="E11" s="5" t="s">
        <v>83</v>
      </c>
      <c r="F11" s="4">
        <v>200</v>
      </c>
      <c r="G11" s="4" t="s">
        <v>78</v>
      </c>
      <c r="H11" s="7">
        <v>180000000</v>
      </c>
    </row>
    <row r="12" spans="2:8" ht="28.5" x14ac:dyDescent="0.45">
      <c r="B12" s="4" t="s">
        <v>30</v>
      </c>
      <c r="C12" s="5" t="s">
        <v>16</v>
      </c>
      <c r="D12" s="5" t="s">
        <v>17</v>
      </c>
      <c r="E12" s="5" t="s">
        <v>84</v>
      </c>
      <c r="F12" s="4">
        <v>55</v>
      </c>
      <c r="G12" s="4" t="s">
        <v>78</v>
      </c>
      <c r="H12" s="7">
        <v>180000000</v>
      </c>
    </row>
    <row r="13" spans="2:8" s="8" customFormat="1" ht="28.5" x14ac:dyDescent="0.45">
      <c r="B13" s="4" t="s">
        <v>32</v>
      </c>
      <c r="C13" s="5" t="s">
        <v>16</v>
      </c>
      <c r="D13" s="5" t="s">
        <v>85</v>
      </c>
      <c r="E13" s="5" t="s">
        <v>86</v>
      </c>
      <c r="F13" s="4">
        <v>900</v>
      </c>
      <c r="G13" s="4" t="s">
        <v>78</v>
      </c>
      <c r="H13" s="7">
        <v>150000000</v>
      </c>
    </row>
    <row r="14" spans="2:8" s="8" customFormat="1" ht="28.5" x14ac:dyDescent="0.45">
      <c r="B14" s="4" t="s">
        <v>38</v>
      </c>
      <c r="C14" s="5" t="s">
        <v>87</v>
      </c>
      <c r="D14" s="5" t="s">
        <v>88</v>
      </c>
      <c r="E14" s="5" t="s">
        <v>89</v>
      </c>
      <c r="F14" s="4">
        <v>1</v>
      </c>
      <c r="G14" s="4" t="s">
        <v>35</v>
      </c>
      <c r="H14" s="7">
        <v>200000000</v>
      </c>
    </row>
    <row r="15" spans="2:8" ht="28.5" x14ac:dyDescent="0.45">
      <c r="B15" s="4" t="s">
        <v>42</v>
      </c>
      <c r="C15" s="5" t="s">
        <v>16</v>
      </c>
      <c r="D15" s="5" t="s">
        <v>90</v>
      </c>
      <c r="E15" s="5" t="s">
        <v>91</v>
      </c>
      <c r="F15" s="4">
        <v>1</v>
      </c>
      <c r="G15" s="4" t="s">
        <v>35</v>
      </c>
      <c r="H15" s="7">
        <v>150000000</v>
      </c>
    </row>
    <row r="16" spans="2:8" ht="42.75" x14ac:dyDescent="0.45">
      <c r="B16" s="4" t="s">
        <v>46</v>
      </c>
      <c r="C16" s="5" t="s">
        <v>87</v>
      </c>
      <c r="D16" s="5" t="s">
        <v>92</v>
      </c>
      <c r="E16" s="5" t="s">
        <v>93</v>
      </c>
      <c r="F16" s="4">
        <v>1</v>
      </c>
      <c r="G16" s="4" t="s">
        <v>35</v>
      </c>
      <c r="H16" s="11">
        <v>50000000</v>
      </c>
    </row>
    <row r="17" spans="2:8" ht="42.75" x14ac:dyDescent="0.45">
      <c r="B17" s="4" t="s">
        <v>49</v>
      </c>
      <c r="C17" s="5" t="s">
        <v>63</v>
      </c>
      <c r="D17" s="5" t="s">
        <v>64</v>
      </c>
      <c r="E17" s="5" t="s">
        <v>94</v>
      </c>
      <c r="F17" s="4">
        <v>1</v>
      </c>
      <c r="G17" s="4" t="s">
        <v>35</v>
      </c>
      <c r="H17" s="11">
        <v>60000000</v>
      </c>
    </row>
    <row r="18" spans="2:8" x14ac:dyDescent="0.45">
      <c r="B18" s="4"/>
      <c r="C18" s="5"/>
      <c r="D18" s="5"/>
      <c r="E18" s="5"/>
      <c r="F18" s="4"/>
      <c r="G18" s="4"/>
      <c r="H18" s="11"/>
    </row>
    <row r="19" spans="2:8" ht="15.75" x14ac:dyDescent="0.45">
      <c r="B19" s="761" t="s">
        <v>53</v>
      </c>
      <c r="C19" s="762"/>
      <c r="D19" s="762"/>
      <c r="E19" s="762"/>
      <c r="F19" s="762"/>
      <c r="G19" s="763"/>
      <c r="H19" s="15">
        <f>SUM(H8:H18)</f>
        <v>1500000000</v>
      </c>
    </row>
    <row r="20" spans="2:8" ht="15.75" x14ac:dyDescent="0.45">
      <c r="B20" s="16"/>
      <c r="C20" s="16"/>
      <c r="D20" s="16"/>
      <c r="E20" s="16"/>
      <c r="F20" s="16"/>
      <c r="G20" s="16"/>
      <c r="H20" s="17"/>
    </row>
    <row r="21" spans="2:8" ht="15.75" x14ac:dyDescent="0.45">
      <c r="B21" s="788"/>
      <c r="C21" s="788"/>
      <c r="D21" s="788"/>
      <c r="E21" s="788"/>
      <c r="F21" s="787" t="s">
        <v>54</v>
      </c>
      <c r="G21" s="787"/>
      <c r="H21" s="787"/>
    </row>
    <row r="22" spans="2:8" ht="15.75" x14ac:dyDescent="0.45">
      <c r="B22" s="16"/>
      <c r="C22" s="16"/>
      <c r="D22" s="16"/>
      <c r="E22" s="16"/>
      <c r="F22" s="787"/>
      <c r="G22" s="787"/>
      <c r="H22" s="787"/>
    </row>
    <row r="23" spans="2:8" x14ac:dyDescent="0.45">
      <c r="B23" s="18"/>
      <c r="C23" s="19"/>
      <c r="D23" s="19"/>
      <c r="E23" s="19"/>
      <c r="F23" s="19"/>
      <c r="G23" s="18"/>
      <c r="H23" s="18"/>
    </row>
    <row r="24" spans="2:8" ht="15" customHeight="1" x14ac:dyDescent="0.45">
      <c r="B24" s="18"/>
      <c r="C24" s="20"/>
      <c r="D24" s="19"/>
      <c r="E24" s="19"/>
      <c r="F24" s="789" t="s">
        <v>95</v>
      </c>
      <c r="G24" s="789"/>
      <c r="H24" s="789"/>
    </row>
    <row r="25" spans="2:8" x14ac:dyDescent="0.45">
      <c r="B25" s="18"/>
      <c r="C25" s="790"/>
      <c r="D25" s="790"/>
      <c r="E25" s="790"/>
      <c r="F25" s="19"/>
      <c r="G25" s="19"/>
      <c r="H25" s="19"/>
    </row>
    <row r="26" spans="2:8" x14ac:dyDescent="0.45">
      <c r="B26" s="18"/>
      <c r="C26" s="790"/>
      <c r="D26" s="790"/>
      <c r="E26" s="790"/>
      <c r="F26" s="789"/>
      <c r="G26" s="789"/>
      <c r="H26" s="789"/>
    </row>
    <row r="27" spans="2:8" x14ac:dyDescent="0.45">
      <c r="B27" s="18"/>
      <c r="C27" s="790"/>
      <c r="D27" s="790"/>
      <c r="E27" s="790"/>
      <c r="F27" s="19"/>
      <c r="G27" s="19"/>
      <c r="H27" s="19"/>
    </row>
    <row r="28" spans="2:8" ht="15.75" x14ac:dyDescent="0.45">
      <c r="B28" s="18"/>
      <c r="C28" s="791"/>
      <c r="D28" s="791"/>
      <c r="E28" s="791"/>
      <c r="F28" s="789"/>
      <c r="G28" s="789"/>
      <c r="H28" s="789"/>
    </row>
    <row r="29" spans="2:8" x14ac:dyDescent="0.45">
      <c r="B29" s="18"/>
      <c r="C29" s="19"/>
      <c r="D29" s="19"/>
      <c r="E29" s="19"/>
      <c r="F29" s="19"/>
      <c r="G29" s="19"/>
      <c r="H29" s="19"/>
    </row>
    <row r="30" spans="2:8" x14ac:dyDescent="0.45">
      <c r="B30" s="22"/>
      <c r="C30" s="23"/>
      <c r="D30" s="23"/>
      <c r="E30" s="23"/>
      <c r="F30" s="23"/>
      <c r="G30" s="23"/>
      <c r="H30" s="23"/>
    </row>
    <row r="31" spans="2:8" x14ac:dyDescent="0.45">
      <c r="B31" s="22"/>
      <c r="C31" s="23"/>
      <c r="D31" s="23"/>
      <c r="E31" s="23"/>
      <c r="F31" s="787"/>
      <c r="G31" s="787"/>
      <c r="H31" s="787"/>
    </row>
    <row r="32" spans="2:8" x14ac:dyDescent="0.45">
      <c r="B32" s="22"/>
      <c r="C32" s="23"/>
      <c r="D32" s="23"/>
      <c r="E32" s="23"/>
      <c r="F32" s="23"/>
      <c r="G32" s="23"/>
      <c r="H32" s="23"/>
    </row>
    <row r="33" spans="2:8" x14ac:dyDescent="0.45">
      <c r="B33" s="22"/>
      <c r="C33" s="23"/>
      <c r="D33" s="23"/>
      <c r="E33" s="23"/>
      <c r="F33" s="23"/>
      <c r="G33" s="23"/>
      <c r="H33" s="23"/>
    </row>
    <row r="34" spans="2:8" x14ac:dyDescent="0.45">
      <c r="B34" s="22"/>
      <c r="C34" s="23"/>
      <c r="D34" s="23"/>
      <c r="E34" s="23"/>
      <c r="F34" s="23"/>
      <c r="G34" s="23"/>
      <c r="H34" s="23"/>
    </row>
    <row r="35" spans="2:8" x14ac:dyDescent="0.45">
      <c r="B35" s="22"/>
      <c r="C35" s="23"/>
      <c r="D35" s="23"/>
      <c r="E35" s="23"/>
    </row>
    <row r="36" spans="2:8" x14ac:dyDescent="0.45">
      <c r="B36" s="22"/>
      <c r="C36" s="23"/>
      <c r="D36" s="23"/>
      <c r="E36" s="23"/>
      <c r="F36" s="23"/>
      <c r="G36" s="23"/>
      <c r="H36" s="23"/>
    </row>
    <row r="37" spans="2:8" x14ac:dyDescent="0.45">
      <c r="B37" s="22"/>
      <c r="C37" s="23"/>
      <c r="D37" s="23"/>
      <c r="E37" s="23"/>
      <c r="F37" s="23"/>
      <c r="G37" s="23"/>
      <c r="H37" s="23"/>
    </row>
    <row r="38" spans="2:8" x14ac:dyDescent="0.45">
      <c r="B38" s="22"/>
      <c r="C38" s="23"/>
      <c r="D38" s="23"/>
      <c r="E38" s="23"/>
      <c r="F38" s="23"/>
      <c r="G38" s="23"/>
      <c r="H38" s="23"/>
    </row>
  </sheetData>
  <autoFilter ref="B7:H17" xr:uid="{9DB3C391-540F-4DE2-B2CB-6FD4192558C6}"/>
  <mergeCells count="14">
    <mergeCell ref="F31:H31"/>
    <mergeCell ref="F24:H24"/>
    <mergeCell ref="C25:E25"/>
    <mergeCell ref="C26:E26"/>
    <mergeCell ref="F26:H26"/>
    <mergeCell ref="C27:E27"/>
    <mergeCell ref="C28:E28"/>
    <mergeCell ref="F28:H28"/>
    <mergeCell ref="F22:H22"/>
    <mergeCell ref="B1:H1"/>
    <mergeCell ref="B6:H6"/>
    <mergeCell ref="B19:G19"/>
    <mergeCell ref="B21:E21"/>
    <mergeCell ref="F21:H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DE09C-38D9-4527-905D-0E3D9A77FB57}">
  <dimension ref="A1:G47"/>
  <sheetViews>
    <sheetView topLeftCell="A13" zoomScale="90" zoomScaleNormal="90" workbookViewId="0">
      <selection activeCell="G8" sqref="G8:G26"/>
    </sheetView>
  </sheetViews>
  <sheetFormatPr defaultRowHeight="14.25" x14ac:dyDescent="0.45"/>
  <cols>
    <col min="1" max="1" width="3.59765625" style="24" bestFit="1" customWidth="1"/>
    <col min="2" max="2" width="23.3984375" customWidth="1"/>
    <col min="3" max="3" width="32.3984375" customWidth="1"/>
    <col min="4" max="4" width="39.265625" customWidth="1"/>
    <col min="5" max="5" width="12.59765625" customWidth="1"/>
    <col min="6" max="6" width="12.1328125" customWidth="1"/>
    <col min="7" max="7" width="30.1328125" customWidth="1"/>
  </cols>
  <sheetData>
    <row r="1" spans="1:7" ht="15.75" x14ac:dyDescent="0.5">
      <c r="A1" s="777" t="s">
        <v>0</v>
      </c>
      <c r="B1" s="777"/>
      <c r="C1" s="777"/>
      <c r="D1" s="777"/>
      <c r="E1" s="777"/>
      <c r="F1" s="777"/>
      <c r="G1" s="777"/>
    </row>
    <row r="2" spans="1:7" x14ac:dyDescent="0.45">
      <c r="A2" s="1"/>
      <c r="B2" s="2" t="s">
        <v>1</v>
      </c>
      <c r="C2" s="2" t="s">
        <v>96</v>
      </c>
      <c r="D2" s="2"/>
      <c r="E2" s="2"/>
      <c r="F2" s="2"/>
      <c r="G2" s="2"/>
    </row>
    <row r="3" spans="1:7" x14ac:dyDescent="0.45">
      <c r="A3" s="1"/>
      <c r="B3" s="2" t="s">
        <v>3</v>
      </c>
      <c r="C3" s="2" t="s">
        <v>4</v>
      </c>
      <c r="D3" s="2"/>
      <c r="E3" s="2"/>
      <c r="F3" s="2"/>
      <c r="G3" s="2"/>
    </row>
    <row r="4" spans="1:7" x14ac:dyDescent="0.45">
      <c r="A4" s="1"/>
      <c r="B4" s="2" t="s">
        <v>5</v>
      </c>
      <c r="C4" s="2" t="s">
        <v>6</v>
      </c>
      <c r="D4" s="2"/>
      <c r="E4" s="2"/>
      <c r="F4" s="2"/>
      <c r="G4" s="2"/>
    </row>
    <row r="5" spans="1:7" x14ac:dyDescent="0.45">
      <c r="A5" s="1"/>
      <c r="B5" s="2"/>
      <c r="C5" s="2"/>
      <c r="D5" s="2"/>
      <c r="E5" s="2"/>
      <c r="F5" s="2"/>
      <c r="G5" s="2"/>
    </row>
    <row r="6" spans="1:7" x14ac:dyDescent="0.45">
      <c r="A6" s="778" t="s">
        <v>7</v>
      </c>
      <c r="B6" s="779"/>
      <c r="C6" s="779"/>
      <c r="D6" s="779"/>
      <c r="E6" s="779"/>
      <c r="F6" s="779"/>
      <c r="G6" s="780"/>
    </row>
    <row r="7" spans="1:7" x14ac:dyDescent="0.45">
      <c r="A7" s="3" t="s">
        <v>8</v>
      </c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14</v>
      </c>
    </row>
    <row r="8" spans="1:7" ht="28.5" x14ac:dyDescent="0.45">
      <c r="A8" s="12" t="s">
        <v>15</v>
      </c>
      <c r="B8" s="6" t="s">
        <v>21</v>
      </c>
      <c r="C8" s="6" t="s">
        <v>22</v>
      </c>
      <c r="D8" s="6" t="s">
        <v>97</v>
      </c>
      <c r="E8" s="12">
        <v>250</v>
      </c>
      <c r="F8" s="12" t="s">
        <v>98</v>
      </c>
      <c r="G8" s="26">
        <v>100000000</v>
      </c>
    </row>
    <row r="9" spans="1:7" ht="42.75" x14ac:dyDescent="0.45">
      <c r="A9" s="12" t="s">
        <v>20</v>
      </c>
      <c r="B9" s="6" t="s">
        <v>21</v>
      </c>
      <c r="C9" s="6" t="s">
        <v>22</v>
      </c>
      <c r="D9" s="6" t="s">
        <v>99</v>
      </c>
      <c r="E9" s="12">
        <v>150</v>
      </c>
      <c r="F9" s="12" t="s">
        <v>98</v>
      </c>
      <c r="G9" s="26">
        <v>78000000</v>
      </c>
    </row>
    <row r="10" spans="1:7" ht="42.75" x14ac:dyDescent="0.45">
      <c r="A10" s="12" t="s">
        <v>25</v>
      </c>
      <c r="B10" s="6" t="s">
        <v>21</v>
      </c>
      <c r="C10" s="6" t="s">
        <v>100</v>
      </c>
      <c r="D10" s="6" t="s">
        <v>101</v>
      </c>
      <c r="E10" s="12">
        <v>250</v>
      </c>
      <c r="F10" s="12" t="s">
        <v>98</v>
      </c>
      <c r="G10" s="26">
        <v>180000000</v>
      </c>
    </row>
    <row r="11" spans="1:7" ht="42.75" x14ac:dyDescent="0.45">
      <c r="A11" s="12" t="s">
        <v>28</v>
      </c>
      <c r="B11" s="6" t="s">
        <v>102</v>
      </c>
      <c r="C11" s="6" t="s">
        <v>103</v>
      </c>
      <c r="D11" s="6" t="s">
        <v>104</v>
      </c>
      <c r="E11" s="12" t="s">
        <v>105</v>
      </c>
      <c r="F11" s="12" t="s">
        <v>98</v>
      </c>
      <c r="G11" s="26">
        <v>150000000</v>
      </c>
    </row>
    <row r="12" spans="1:7" s="8" customFormat="1" ht="42.75" x14ac:dyDescent="0.45">
      <c r="A12" s="12" t="s">
        <v>30</v>
      </c>
      <c r="B12" s="6" t="s">
        <v>21</v>
      </c>
      <c r="C12" s="6" t="s">
        <v>106</v>
      </c>
      <c r="D12" s="6" t="s">
        <v>107</v>
      </c>
      <c r="E12" s="12">
        <v>1</v>
      </c>
      <c r="F12" s="12" t="s">
        <v>35</v>
      </c>
      <c r="G12" s="26">
        <v>20000000</v>
      </c>
    </row>
    <row r="13" spans="1:7" ht="28.5" x14ac:dyDescent="0.45">
      <c r="A13" s="12" t="s">
        <v>32</v>
      </c>
      <c r="B13" s="6" t="s">
        <v>21</v>
      </c>
      <c r="C13" s="6" t="s">
        <v>106</v>
      </c>
      <c r="D13" s="6" t="s">
        <v>108</v>
      </c>
      <c r="E13" s="12">
        <v>1</v>
      </c>
      <c r="F13" s="12" t="s">
        <v>35</v>
      </c>
      <c r="G13" s="26">
        <v>20000000</v>
      </c>
    </row>
    <row r="14" spans="1:7" ht="28.5" x14ac:dyDescent="0.45">
      <c r="A14" s="12" t="s">
        <v>38</v>
      </c>
      <c r="B14" s="6" t="s">
        <v>109</v>
      </c>
      <c r="C14" s="6" t="s">
        <v>110</v>
      </c>
      <c r="D14" s="6" t="s">
        <v>111</v>
      </c>
      <c r="E14" s="12">
        <v>1</v>
      </c>
      <c r="F14" s="12" t="s">
        <v>48</v>
      </c>
      <c r="G14" s="13">
        <v>130000000</v>
      </c>
    </row>
    <row r="15" spans="1:7" ht="42.75" x14ac:dyDescent="0.45">
      <c r="A15" s="12" t="s">
        <v>42</v>
      </c>
      <c r="B15" s="6" t="s">
        <v>21</v>
      </c>
      <c r="C15" s="6" t="s">
        <v>112</v>
      </c>
      <c r="D15" s="6" t="s">
        <v>113</v>
      </c>
      <c r="E15" s="12">
        <v>3</v>
      </c>
      <c r="F15" s="12" t="s">
        <v>48</v>
      </c>
      <c r="G15" s="13">
        <v>39000000</v>
      </c>
    </row>
    <row r="16" spans="1:7" ht="28.5" x14ac:dyDescent="0.45">
      <c r="A16" s="12" t="s">
        <v>46</v>
      </c>
      <c r="B16" s="6" t="s">
        <v>21</v>
      </c>
      <c r="C16" s="6" t="s">
        <v>70</v>
      </c>
      <c r="D16" s="6" t="s">
        <v>114</v>
      </c>
      <c r="E16" s="12">
        <v>3</v>
      </c>
      <c r="F16" s="12" t="s">
        <v>48</v>
      </c>
      <c r="G16" s="13">
        <v>39000000</v>
      </c>
    </row>
    <row r="17" spans="1:7" ht="28.5" x14ac:dyDescent="0.45">
      <c r="A17" s="12" t="s">
        <v>49</v>
      </c>
      <c r="B17" s="6" t="s">
        <v>109</v>
      </c>
      <c r="C17" s="6" t="s">
        <v>110</v>
      </c>
      <c r="D17" s="6" t="s">
        <v>115</v>
      </c>
      <c r="E17" s="12">
        <v>1</v>
      </c>
      <c r="F17" s="12" t="s">
        <v>48</v>
      </c>
      <c r="G17" s="13">
        <v>177000000</v>
      </c>
    </row>
    <row r="18" spans="1:7" ht="57" x14ac:dyDescent="0.45">
      <c r="A18" s="12" t="s">
        <v>51</v>
      </c>
      <c r="B18" s="6" t="s">
        <v>21</v>
      </c>
      <c r="C18" s="6" t="s">
        <v>70</v>
      </c>
      <c r="D18" s="6" t="s">
        <v>116</v>
      </c>
      <c r="E18" s="12">
        <v>5</v>
      </c>
      <c r="F18" s="12" t="s">
        <v>48</v>
      </c>
      <c r="G18" s="13">
        <v>65000000</v>
      </c>
    </row>
    <row r="19" spans="1:7" ht="28.5" x14ac:dyDescent="0.45">
      <c r="A19" s="12" t="s">
        <v>117</v>
      </c>
      <c r="B19" s="6" t="s">
        <v>21</v>
      </c>
      <c r="C19" s="6" t="s">
        <v>70</v>
      </c>
      <c r="D19" s="6" t="s">
        <v>118</v>
      </c>
      <c r="E19" s="12">
        <v>5</v>
      </c>
      <c r="F19" s="12" t="s">
        <v>119</v>
      </c>
      <c r="G19" s="13">
        <v>65000000</v>
      </c>
    </row>
    <row r="20" spans="1:7" ht="28.5" x14ac:dyDescent="0.45">
      <c r="A20" s="12" t="s">
        <v>120</v>
      </c>
      <c r="B20" s="6" t="s">
        <v>21</v>
      </c>
      <c r="C20" s="6" t="s">
        <v>70</v>
      </c>
      <c r="D20" s="6" t="s">
        <v>121</v>
      </c>
      <c r="E20" s="12">
        <v>6</v>
      </c>
      <c r="F20" s="12" t="s">
        <v>48</v>
      </c>
      <c r="G20" s="13">
        <v>78000000</v>
      </c>
    </row>
    <row r="21" spans="1:7" ht="28.5" x14ac:dyDescent="0.45">
      <c r="A21" s="12" t="s">
        <v>122</v>
      </c>
      <c r="B21" s="6" t="s">
        <v>21</v>
      </c>
      <c r="C21" s="6" t="s">
        <v>70</v>
      </c>
      <c r="D21" s="6" t="s">
        <v>123</v>
      </c>
      <c r="E21" s="12">
        <v>2</v>
      </c>
      <c r="F21" s="12" t="s">
        <v>48</v>
      </c>
      <c r="G21" s="13">
        <v>26000000</v>
      </c>
    </row>
    <row r="22" spans="1:7" ht="28.5" x14ac:dyDescent="0.45">
      <c r="A22" s="12" t="s">
        <v>124</v>
      </c>
      <c r="B22" s="6" t="s">
        <v>21</v>
      </c>
      <c r="C22" s="6" t="s">
        <v>70</v>
      </c>
      <c r="D22" s="6" t="s">
        <v>125</v>
      </c>
      <c r="E22" s="12">
        <v>1</v>
      </c>
      <c r="F22" s="12" t="s">
        <v>48</v>
      </c>
      <c r="G22" s="13">
        <v>13000000</v>
      </c>
    </row>
    <row r="23" spans="1:7" x14ac:dyDescent="0.45">
      <c r="A23" s="12" t="s">
        <v>126</v>
      </c>
      <c r="B23" s="6" t="s">
        <v>127</v>
      </c>
      <c r="C23" s="6" t="s">
        <v>128</v>
      </c>
      <c r="D23" s="6" t="s">
        <v>129</v>
      </c>
      <c r="E23" s="12">
        <v>1</v>
      </c>
      <c r="F23" s="12" t="s">
        <v>48</v>
      </c>
      <c r="G23" s="13">
        <v>200000000</v>
      </c>
    </row>
    <row r="24" spans="1:7" ht="28.5" x14ac:dyDescent="0.45">
      <c r="A24" s="12" t="s">
        <v>130</v>
      </c>
      <c r="B24" s="6" t="s">
        <v>21</v>
      </c>
      <c r="C24" s="6" t="s">
        <v>131</v>
      </c>
      <c r="D24" s="6" t="s">
        <v>132</v>
      </c>
      <c r="E24" s="12">
        <v>130</v>
      </c>
      <c r="F24" s="12" t="s">
        <v>98</v>
      </c>
      <c r="G24" s="13">
        <v>80000000</v>
      </c>
    </row>
    <row r="25" spans="1:7" ht="28.5" x14ac:dyDescent="0.45">
      <c r="A25" s="12" t="s">
        <v>133</v>
      </c>
      <c r="B25" s="6" t="s">
        <v>21</v>
      </c>
      <c r="C25" s="6" t="s">
        <v>106</v>
      </c>
      <c r="D25" s="6" t="s">
        <v>134</v>
      </c>
      <c r="E25" s="12">
        <v>1</v>
      </c>
      <c r="F25" s="12" t="s">
        <v>35</v>
      </c>
      <c r="G25" s="26">
        <v>20000000</v>
      </c>
    </row>
    <row r="26" spans="1:7" ht="42.75" x14ac:dyDescent="0.45">
      <c r="A26" s="12" t="s">
        <v>135</v>
      </c>
      <c r="B26" s="6" t="s">
        <v>21</v>
      </c>
      <c r="C26" s="6" t="s">
        <v>106</v>
      </c>
      <c r="D26" s="6" t="s">
        <v>136</v>
      </c>
      <c r="E26" s="12">
        <v>1</v>
      </c>
      <c r="F26" s="12" t="s">
        <v>35</v>
      </c>
      <c r="G26" s="26">
        <v>20000000</v>
      </c>
    </row>
    <row r="27" spans="1:7" x14ac:dyDescent="0.45">
      <c r="A27" s="12"/>
      <c r="B27" s="6"/>
      <c r="C27" s="6"/>
      <c r="D27" s="6"/>
      <c r="E27" s="12"/>
      <c r="F27" s="12"/>
      <c r="G27" s="13"/>
    </row>
    <row r="28" spans="1:7" ht="15" customHeight="1" x14ac:dyDescent="0.45">
      <c r="A28" s="761" t="s">
        <v>53</v>
      </c>
      <c r="B28" s="762"/>
      <c r="C28" s="762"/>
      <c r="D28" s="762"/>
      <c r="E28" s="762"/>
      <c r="F28" s="763"/>
      <c r="G28" s="15">
        <f>G8+G9+G10+G11+G12+G13+G14+G15+G16+G17+G18+G19+G20+G21+G22+G23+G24+G25+G26</f>
        <v>1500000000</v>
      </c>
    </row>
    <row r="29" spans="1:7" ht="15" customHeight="1" x14ac:dyDescent="0.45">
      <c r="A29" s="16"/>
      <c r="B29" s="16"/>
      <c r="C29" s="16"/>
      <c r="D29" s="16"/>
      <c r="E29" s="16"/>
      <c r="F29" s="16"/>
      <c r="G29" s="17"/>
    </row>
    <row r="30" spans="1:7" ht="15" customHeight="1" x14ac:dyDescent="0.45">
      <c r="A30" s="788"/>
      <c r="B30" s="788"/>
      <c r="C30" s="788"/>
      <c r="D30" s="788"/>
      <c r="E30" s="16"/>
      <c r="F30" s="16"/>
      <c r="G30" s="17"/>
    </row>
    <row r="31" spans="1:7" ht="15" customHeight="1" x14ac:dyDescent="0.45">
      <c r="A31" s="16"/>
      <c r="B31" s="16"/>
      <c r="C31" s="16"/>
      <c r="D31" s="16"/>
      <c r="E31" s="787" t="s">
        <v>54</v>
      </c>
      <c r="F31" s="787"/>
      <c r="G31" s="787"/>
    </row>
    <row r="32" spans="1:7" x14ac:dyDescent="0.45">
      <c r="A32" s="18"/>
      <c r="B32" s="19"/>
      <c r="C32" s="19"/>
      <c r="D32" s="19"/>
      <c r="E32" s="19"/>
      <c r="F32" s="18"/>
      <c r="G32" s="18"/>
    </row>
    <row r="33" spans="1:7" ht="15" customHeight="1" x14ac:dyDescent="0.45">
      <c r="A33" s="18"/>
      <c r="B33" s="20"/>
      <c r="C33" s="19"/>
      <c r="D33" s="19"/>
      <c r="E33" s="21"/>
      <c r="F33" s="21"/>
      <c r="G33" s="21"/>
    </row>
    <row r="34" spans="1:7" x14ac:dyDescent="0.45">
      <c r="A34" s="18"/>
      <c r="B34" s="790"/>
      <c r="C34" s="790"/>
      <c r="D34" s="790"/>
      <c r="E34" s="19"/>
      <c r="F34" s="19"/>
      <c r="G34" s="19"/>
    </row>
    <row r="35" spans="1:7" x14ac:dyDescent="0.45">
      <c r="A35" s="18"/>
      <c r="B35" s="790"/>
      <c r="C35" s="790"/>
      <c r="D35" s="790"/>
      <c r="E35" s="789" t="s">
        <v>137</v>
      </c>
      <c r="F35" s="789"/>
      <c r="G35" s="789"/>
    </row>
    <row r="36" spans="1:7" x14ac:dyDescent="0.45">
      <c r="A36" s="18"/>
      <c r="B36" s="790"/>
      <c r="C36" s="790"/>
      <c r="D36" s="790"/>
      <c r="E36" s="19"/>
      <c r="F36" s="19"/>
      <c r="G36" s="19"/>
    </row>
    <row r="37" spans="1:7" ht="15.75" x14ac:dyDescent="0.45">
      <c r="A37" s="18"/>
      <c r="B37" s="791"/>
      <c r="C37" s="791"/>
      <c r="D37" s="791"/>
      <c r="E37" s="789"/>
      <c r="F37" s="789"/>
      <c r="G37" s="789"/>
    </row>
    <row r="38" spans="1:7" x14ac:dyDescent="0.45">
      <c r="A38" s="18"/>
      <c r="B38" s="19"/>
      <c r="C38" s="19"/>
      <c r="D38" s="19"/>
      <c r="E38" s="19"/>
      <c r="F38" s="19"/>
      <c r="G38" s="19"/>
    </row>
    <row r="39" spans="1:7" x14ac:dyDescent="0.45">
      <c r="A39" s="22"/>
      <c r="B39" s="23"/>
      <c r="C39" s="23"/>
      <c r="D39" s="23"/>
      <c r="E39" s="23"/>
      <c r="F39" s="23"/>
      <c r="G39" s="23"/>
    </row>
    <row r="40" spans="1:7" x14ac:dyDescent="0.45">
      <c r="A40" s="22"/>
      <c r="B40" s="23"/>
      <c r="C40" s="23"/>
      <c r="D40" s="23"/>
      <c r="E40" s="787"/>
      <c r="F40" s="787"/>
      <c r="G40" s="787"/>
    </row>
    <row r="41" spans="1:7" x14ac:dyDescent="0.45">
      <c r="A41" s="22"/>
      <c r="B41" s="23"/>
      <c r="C41" s="23"/>
      <c r="D41" s="23"/>
      <c r="E41" s="23"/>
      <c r="F41" s="23"/>
      <c r="G41" s="23"/>
    </row>
    <row r="42" spans="1:7" x14ac:dyDescent="0.45">
      <c r="A42" s="22"/>
      <c r="B42" s="23"/>
      <c r="C42" s="23"/>
      <c r="D42" s="23"/>
      <c r="E42" s="23"/>
      <c r="F42" s="23"/>
      <c r="G42" s="23"/>
    </row>
    <row r="43" spans="1:7" x14ac:dyDescent="0.45">
      <c r="A43" s="22"/>
      <c r="B43" s="23"/>
      <c r="C43" s="23"/>
      <c r="D43" s="23"/>
      <c r="E43" s="23"/>
      <c r="F43" s="23"/>
      <c r="G43" s="23"/>
    </row>
    <row r="44" spans="1:7" x14ac:dyDescent="0.45">
      <c r="A44" s="22"/>
      <c r="B44" s="23"/>
      <c r="C44" s="23"/>
      <c r="D44" s="23"/>
    </row>
    <row r="45" spans="1:7" x14ac:dyDescent="0.45">
      <c r="A45" s="22"/>
      <c r="B45" s="23"/>
      <c r="C45" s="23"/>
      <c r="D45" s="23"/>
      <c r="E45" s="23"/>
      <c r="F45" s="23"/>
      <c r="G45" s="23"/>
    </row>
    <row r="46" spans="1:7" x14ac:dyDescent="0.45">
      <c r="A46" s="22"/>
      <c r="B46" s="23"/>
      <c r="C46" s="23"/>
      <c r="D46" s="23"/>
      <c r="E46" s="23"/>
      <c r="F46" s="23"/>
      <c r="G46" s="23"/>
    </row>
    <row r="47" spans="1:7" x14ac:dyDescent="0.45">
      <c r="A47" s="22"/>
      <c r="B47" s="23"/>
      <c r="C47" s="23"/>
      <c r="D47" s="23"/>
      <c r="E47" s="23"/>
      <c r="F47" s="23"/>
      <c r="G47" s="23"/>
    </row>
  </sheetData>
  <autoFilter ref="A7:G26" xr:uid="{9451A523-FF0B-4AD2-BA42-DFFCA218AB9E}"/>
  <mergeCells count="12">
    <mergeCell ref="E40:G40"/>
    <mergeCell ref="A1:G1"/>
    <mergeCell ref="A6:G6"/>
    <mergeCell ref="A28:F28"/>
    <mergeCell ref="A30:D30"/>
    <mergeCell ref="E31:G31"/>
    <mergeCell ref="B34:D34"/>
    <mergeCell ref="B35:D35"/>
    <mergeCell ref="E35:G35"/>
    <mergeCell ref="B36:D36"/>
    <mergeCell ref="B37:D37"/>
    <mergeCell ref="E37:G3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63E6D-B496-4DF0-AAFE-19D54E45EADC}">
  <dimension ref="A1:H37"/>
  <sheetViews>
    <sheetView workbookViewId="0">
      <selection activeCell="G8" sqref="G8"/>
    </sheetView>
  </sheetViews>
  <sheetFormatPr defaultRowHeight="14.25" x14ac:dyDescent="0.45"/>
  <cols>
    <col min="1" max="1" width="3.59765625" style="24" bestFit="1" customWidth="1"/>
    <col min="2" max="2" width="23.3984375" customWidth="1"/>
    <col min="3" max="3" width="32.3984375" customWidth="1"/>
    <col min="4" max="4" width="39.265625" customWidth="1"/>
    <col min="5" max="5" width="12.59765625" customWidth="1"/>
    <col min="6" max="6" width="12.1328125" customWidth="1"/>
    <col min="7" max="7" width="25.265625" customWidth="1"/>
    <col min="8" max="8" width="25" bestFit="1" customWidth="1"/>
  </cols>
  <sheetData>
    <row r="1" spans="1:7" ht="15.75" x14ac:dyDescent="0.5">
      <c r="A1" s="777" t="s">
        <v>0</v>
      </c>
      <c r="B1" s="777"/>
      <c r="C1" s="777"/>
      <c r="D1" s="777"/>
      <c r="E1" s="777"/>
      <c r="F1" s="777"/>
      <c r="G1" s="777"/>
    </row>
    <row r="2" spans="1:7" x14ac:dyDescent="0.45">
      <c r="A2" s="1"/>
      <c r="B2" s="2" t="s">
        <v>1</v>
      </c>
      <c r="C2" s="2" t="s">
        <v>138</v>
      </c>
      <c r="D2" s="2"/>
      <c r="E2" s="2"/>
      <c r="F2" s="2"/>
      <c r="G2" s="2"/>
    </row>
    <row r="3" spans="1:7" x14ac:dyDescent="0.45">
      <c r="A3" s="1"/>
      <c r="B3" s="2" t="s">
        <v>3</v>
      </c>
      <c r="C3" s="2" t="s">
        <v>4</v>
      </c>
      <c r="D3" s="2"/>
      <c r="E3" s="2"/>
      <c r="F3" s="2"/>
      <c r="G3" s="2"/>
    </row>
    <row r="4" spans="1:7" x14ac:dyDescent="0.45">
      <c r="A4" s="1"/>
      <c r="B4" s="2" t="s">
        <v>5</v>
      </c>
      <c r="C4" s="2" t="s">
        <v>6</v>
      </c>
      <c r="D4" s="2"/>
      <c r="E4" s="2"/>
      <c r="F4" s="2"/>
      <c r="G4" s="2"/>
    </row>
    <row r="5" spans="1:7" x14ac:dyDescent="0.45">
      <c r="A5" s="1"/>
      <c r="B5" s="2"/>
      <c r="C5" s="2"/>
      <c r="D5" s="2"/>
      <c r="E5" s="2"/>
      <c r="F5" s="2"/>
      <c r="G5" s="2"/>
    </row>
    <row r="6" spans="1:7" x14ac:dyDescent="0.45">
      <c r="A6" s="778" t="s">
        <v>7</v>
      </c>
      <c r="B6" s="779"/>
      <c r="C6" s="779"/>
      <c r="D6" s="779"/>
      <c r="E6" s="779"/>
      <c r="F6" s="779"/>
      <c r="G6" s="780"/>
    </row>
    <row r="7" spans="1:7" x14ac:dyDescent="0.45">
      <c r="A7" s="3" t="s">
        <v>8</v>
      </c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14</v>
      </c>
    </row>
    <row r="8" spans="1:7" ht="28.5" x14ac:dyDescent="0.45">
      <c r="A8" s="4" t="s">
        <v>15</v>
      </c>
      <c r="B8" s="5" t="s">
        <v>87</v>
      </c>
      <c r="C8" s="5" t="s">
        <v>139</v>
      </c>
      <c r="D8" s="5" t="s">
        <v>140</v>
      </c>
      <c r="E8" s="4">
        <v>1</v>
      </c>
      <c r="F8" s="4" t="s">
        <v>35</v>
      </c>
      <c r="G8" s="7">
        <v>200000000</v>
      </c>
    </row>
    <row r="9" spans="1:7" x14ac:dyDescent="0.45">
      <c r="A9" s="4" t="s">
        <v>20</v>
      </c>
      <c r="B9" s="5" t="s">
        <v>21</v>
      </c>
      <c r="C9" s="5" t="s">
        <v>68</v>
      </c>
      <c r="D9" s="5" t="s">
        <v>141</v>
      </c>
      <c r="E9" s="4">
        <v>500</v>
      </c>
      <c r="F9" s="4" t="s">
        <v>19</v>
      </c>
      <c r="G9" s="7">
        <v>200000000</v>
      </c>
    </row>
    <row r="10" spans="1:7" x14ac:dyDescent="0.45">
      <c r="A10" s="4" t="s">
        <v>25</v>
      </c>
      <c r="B10" s="5" t="s">
        <v>21</v>
      </c>
      <c r="C10" s="5" t="s">
        <v>142</v>
      </c>
      <c r="D10" s="5" t="s">
        <v>143</v>
      </c>
      <c r="E10" s="4">
        <v>40</v>
      </c>
      <c r="F10" s="4" t="s">
        <v>48</v>
      </c>
      <c r="G10" s="7">
        <v>200000000</v>
      </c>
    </row>
    <row r="11" spans="1:7" x14ac:dyDescent="0.45">
      <c r="A11" s="4" t="s">
        <v>28</v>
      </c>
      <c r="B11" s="5" t="s">
        <v>21</v>
      </c>
      <c r="C11" s="5" t="s">
        <v>68</v>
      </c>
      <c r="D11" s="5" t="s">
        <v>144</v>
      </c>
      <c r="E11" s="4">
        <v>500</v>
      </c>
      <c r="F11" s="4" t="s">
        <v>24</v>
      </c>
      <c r="G11" s="7">
        <v>200000000</v>
      </c>
    </row>
    <row r="12" spans="1:7" x14ac:dyDescent="0.45">
      <c r="A12" s="4" t="s">
        <v>30</v>
      </c>
      <c r="B12" s="5" t="s">
        <v>21</v>
      </c>
      <c r="C12" s="5" t="s">
        <v>68</v>
      </c>
      <c r="D12" s="5" t="s">
        <v>143</v>
      </c>
      <c r="E12" s="4">
        <v>600</v>
      </c>
      <c r="F12" s="12" t="s">
        <v>24</v>
      </c>
      <c r="G12" s="7">
        <v>100000000</v>
      </c>
    </row>
    <row r="13" spans="1:7" s="8" customFormat="1" x14ac:dyDescent="0.45">
      <c r="A13" s="781" t="s">
        <v>32</v>
      </c>
      <c r="B13" s="784" t="s">
        <v>21</v>
      </c>
      <c r="C13" s="6" t="s">
        <v>145</v>
      </c>
      <c r="D13" s="784" t="s">
        <v>146</v>
      </c>
      <c r="E13" s="12">
        <v>16</v>
      </c>
      <c r="F13" s="781" t="s">
        <v>59</v>
      </c>
      <c r="G13" s="792">
        <v>200000000</v>
      </c>
    </row>
    <row r="14" spans="1:7" s="8" customFormat="1" x14ac:dyDescent="0.45">
      <c r="A14" s="783"/>
      <c r="B14" s="786"/>
      <c r="C14" s="6" t="s">
        <v>147</v>
      </c>
      <c r="D14" s="786"/>
      <c r="E14" s="12">
        <v>500</v>
      </c>
      <c r="F14" s="783"/>
      <c r="G14" s="793"/>
    </row>
    <row r="15" spans="1:7" ht="28.5" x14ac:dyDescent="0.45">
      <c r="A15" s="4" t="s">
        <v>38</v>
      </c>
      <c r="B15" s="5" t="s">
        <v>21</v>
      </c>
      <c r="C15" s="5" t="s">
        <v>148</v>
      </c>
      <c r="D15" s="5" t="s">
        <v>149</v>
      </c>
      <c r="E15" s="4">
        <v>2</v>
      </c>
      <c r="F15" s="4" t="s">
        <v>35</v>
      </c>
      <c r="G15" s="7">
        <v>200000000</v>
      </c>
    </row>
    <row r="16" spans="1:7" ht="28.5" x14ac:dyDescent="0.45">
      <c r="A16" s="4" t="s">
        <v>42</v>
      </c>
      <c r="B16" s="5" t="s">
        <v>43</v>
      </c>
      <c r="C16" s="5" t="s">
        <v>150</v>
      </c>
      <c r="D16" s="14" t="s">
        <v>151</v>
      </c>
      <c r="E16" s="4">
        <v>1</v>
      </c>
      <c r="F16" s="4" t="s">
        <v>35</v>
      </c>
      <c r="G16" s="11">
        <v>200000000</v>
      </c>
    </row>
    <row r="17" spans="1:8" x14ac:dyDescent="0.45">
      <c r="A17" s="12"/>
      <c r="B17" s="6"/>
      <c r="C17" s="6"/>
      <c r="D17" s="6"/>
      <c r="E17" s="12"/>
      <c r="F17" s="12"/>
      <c r="G17" s="13"/>
    </row>
    <row r="18" spans="1:8" ht="15.75" x14ac:dyDescent="0.45">
      <c r="A18" s="761" t="s">
        <v>53</v>
      </c>
      <c r="B18" s="762"/>
      <c r="C18" s="762"/>
      <c r="D18" s="762"/>
      <c r="E18" s="762"/>
      <c r="F18" s="763"/>
      <c r="G18" s="15">
        <f>SUM(G8:G16)</f>
        <v>1500000000</v>
      </c>
    </row>
    <row r="19" spans="1:8" ht="15.75" x14ac:dyDescent="0.45">
      <c r="A19" s="16"/>
      <c r="B19" s="16"/>
      <c r="C19" s="16"/>
      <c r="D19" s="16"/>
      <c r="E19" s="16"/>
      <c r="F19" s="16"/>
      <c r="G19" s="17"/>
    </row>
    <row r="20" spans="1:8" ht="15.75" x14ac:dyDescent="0.45">
      <c r="A20" s="788"/>
      <c r="B20" s="788"/>
      <c r="C20" s="788"/>
      <c r="D20" s="788"/>
      <c r="E20" s="16"/>
      <c r="F20" s="16"/>
      <c r="G20" s="17"/>
    </row>
    <row r="21" spans="1:8" ht="15.75" x14ac:dyDescent="0.45">
      <c r="A21" s="16"/>
      <c r="B21" s="16"/>
      <c r="C21" s="16"/>
      <c r="D21" s="16"/>
      <c r="E21" s="787" t="s">
        <v>54</v>
      </c>
      <c r="F21" s="787"/>
      <c r="G21" s="787"/>
    </row>
    <row r="22" spans="1:8" x14ac:dyDescent="0.45">
      <c r="A22" s="18"/>
      <c r="B22" s="19"/>
      <c r="C22" s="19"/>
      <c r="D22" s="19"/>
      <c r="E22" s="19"/>
      <c r="F22" s="18"/>
      <c r="G22" s="18"/>
    </row>
    <row r="23" spans="1:8" ht="15" customHeight="1" x14ac:dyDescent="0.45">
      <c r="A23" s="18"/>
      <c r="B23" s="20"/>
      <c r="C23" s="19"/>
      <c r="D23" s="19"/>
      <c r="E23" s="21"/>
      <c r="F23" s="21"/>
      <c r="G23" s="21"/>
    </row>
    <row r="24" spans="1:8" x14ac:dyDescent="0.45">
      <c r="A24" s="18"/>
      <c r="B24" s="790"/>
      <c r="C24" s="790"/>
      <c r="D24" s="790"/>
      <c r="E24" s="19"/>
      <c r="F24" s="19"/>
      <c r="G24" s="19"/>
    </row>
    <row r="25" spans="1:8" x14ac:dyDescent="0.45">
      <c r="A25" s="18"/>
      <c r="B25" s="790"/>
      <c r="C25" s="790"/>
      <c r="D25" s="790"/>
      <c r="E25" s="789" t="s">
        <v>155</v>
      </c>
      <c r="F25" s="789"/>
      <c r="G25" s="789"/>
    </row>
    <row r="26" spans="1:8" x14ac:dyDescent="0.45">
      <c r="A26" s="18"/>
      <c r="B26" s="790"/>
      <c r="C26" s="790"/>
      <c r="D26" s="790"/>
      <c r="E26" s="19"/>
      <c r="F26" s="19"/>
      <c r="G26" s="19"/>
    </row>
    <row r="27" spans="1:8" ht="15.75" x14ac:dyDescent="0.45">
      <c r="A27" s="18"/>
      <c r="B27" s="791"/>
      <c r="C27" s="791"/>
      <c r="D27" s="791"/>
      <c r="E27" s="789"/>
      <c r="F27" s="789"/>
      <c r="G27" s="789"/>
    </row>
    <row r="28" spans="1:8" x14ac:dyDescent="0.45">
      <c r="A28" s="18"/>
      <c r="B28" s="19"/>
      <c r="C28" s="19"/>
      <c r="D28" s="19"/>
      <c r="E28" s="19"/>
      <c r="F28" s="19"/>
      <c r="G28" s="19"/>
    </row>
    <row r="29" spans="1:8" ht="57" x14ac:dyDescent="0.45">
      <c r="A29" s="22"/>
      <c r="B29" s="28" t="s">
        <v>152</v>
      </c>
      <c r="C29" s="28" t="s">
        <v>79</v>
      </c>
      <c r="D29" s="28" t="s">
        <v>153</v>
      </c>
      <c r="E29" s="27">
        <v>1</v>
      </c>
      <c r="F29" s="27" t="s">
        <v>35</v>
      </c>
      <c r="G29" s="29">
        <v>200000000</v>
      </c>
      <c r="H29" s="30" t="s">
        <v>154</v>
      </c>
    </row>
    <row r="30" spans="1:8" x14ac:dyDescent="0.45">
      <c r="A30" s="22"/>
      <c r="B30" s="23"/>
      <c r="C30" s="23"/>
      <c r="D30" s="23"/>
      <c r="E30" s="787"/>
      <c r="F30" s="787"/>
      <c r="G30" s="787"/>
    </row>
    <row r="31" spans="1:8" x14ac:dyDescent="0.45">
      <c r="A31" s="22"/>
      <c r="B31" s="23"/>
      <c r="C31" s="23"/>
      <c r="D31" s="23"/>
      <c r="E31" s="23"/>
      <c r="F31" s="23"/>
      <c r="G31" s="23"/>
    </row>
    <row r="32" spans="1:8" x14ac:dyDescent="0.45">
      <c r="A32" s="22"/>
      <c r="B32" s="23"/>
      <c r="C32" s="23"/>
      <c r="D32" s="23"/>
      <c r="E32" s="23"/>
      <c r="F32" s="23"/>
      <c r="G32" s="23"/>
    </row>
    <row r="33" spans="1:7" x14ac:dyDescent="0.45">
      <c r="A33" s="22"/>
      <c r="B33" s="23"/>
      <c r="C33" s="23"/>
      <c r="D33" s="23"/>
      <c r="E33" s="23"/>
      <c r="F33" s="23"/>
      <c r="G33" s="23"/>
    </row>
    <row r="34" spans="1:7" x14ac:dyDescent="0.45">
      <c r="A34" s="22"/>
      <c r="B34" s="23"/>
      <c r="C34" s="23"/>
      <c r="D34" s="23"/>
    </row>
    <row r="35" spans="1:7" x14ac:dyDescent="0.45">
      <c r="A35" s="22"/>
      <c r="B35" s="23"/>
      <c r="C35" s="23"/>
      <c r="D35" s="23"/>
      <c r="E35" s="23"/>
      <c r="F35" s="23"/>
      <c r="G35" s="23"/>
    </row>
    <row r="36" spans="1:7" x14ac:dyDescent="0.45">
      <c r="A36" s="22"/>
      <c r="B36" s="23"/>
      <c r="C36" s="23"/>
      <c r="D36" s="23"/>
      <c r="E36" s="23"/>
      <c r="F36" s="23"/>
      <c r="G36" s="23"/>
    </row>
    <row r="37" spans="1:7" x14ac:dyDescent="0.45">
      <c r="A37" s="22"/>
      <c r="B37" s="23"/>
      <c r="C37" s="23"/>
      <c r="D37" s="23"/>
      <c r="E37" s="23"/>
      <c r="F37" s="23"/>
      <c r="G37" s="23"/>
    </row>
  </sheetData>
  <autoFilter ref="A7:H16" xr:uid="{B43D0F5E-6DB4-4698-90B0-EDAEB55B2155}"/>
  <mergeCells count="17">
    <mergeCell ref="B26:D26"/>
    <mergeCell ref="B27:D27"/>
    <mergeCell ref="E27:G27"/>
    <mergeCell ref="E30:G30"/>
    <mergeCell ref="A18:F18"/>
    <mergeCell ref="A20:D20"/>
    <mergeCell ref="E21:G21"/>
    <mergeCell ref="B24:D24"/>
    <mergeCell ref="B25:D25"/>
    <mergeCell ref="E25:G25"/>
    <mergeCell ref="A1:G1"/>
    <mergeCell ref="A6:G6"/>
    <mergeCell ref="A13:A14"/>
    <mergeCell ref="B13:B14"/>
    <mergeCell ref="D13:D14"/>
    <mergeCell ref="F13:F14"/>
    <mergeCell ref="G13:G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F1AB6-6484-439C-BE34-3F57E4897FF2}">
  <dimension ref="B1:H51"/>
  <sheetViews>
    <sheetView topLeftCell="A3" zoomScale="90" zoomScaleNormal="90" workbookViewId="0">
      <selection activeCell="J14" sqref="J14"/>
    </sheetView>
  </sheetViews>
  <sheetFormatPr defaultRowHeight="14.25" x14ac:dyDescent="0.45"/>
  <cols>
    <col min="1" max="1" width="5.33203125" customWidth="1"/>
    <col min="2" max="2" width="3.46484375" style="24" bestFit="1" customWidth="1"/>
    <col min="3" max="3" width="23.46484375" customWidth="1"/>
    <col min="4" max="4" width="32.46484375" customWidth="1"/>
    <col min="5" max="5" width="39.265625" customWidth="1"/>
    <col min="6" max="6" width="12.46484375" customWidth="1"/>
    <col min="7" max="7" width="12.1328125" customWidth="1"/>
    <col min="8" max="8" width="25.265625" customWidth="1"/>
  </cols>
  <sheetData>
    <row r="1" spans="2:8" ht="15.75" x14ac:dyDescent="0.5">
      <c r="B1" s="777" t="s">
        <v>0</v>
      </c>
      <c r="C1" s="777"/>
      <c r="D1" s="777"/>
      <c r="E1" s="777"/>
      <c r="F1" s="777"/>
      <c r="G1" s="777"/>
      <c r="H1" s="777"/>
    </row>
    <row r="2" spans="2:8" x14ac:dyDescent="0.45">
      <c r="B2" s="1"/>
      <c r="C2" s="2" t="s">
        <v>1</v>
      </c>
      <c r="D2" s="2" t="s">
        <v>156</v>
      </c>
      <c r="E2" s="2"/>
      <c r="F2" s="2"/>
      <c r="G2" s="2"/>
      <c r="H2" s="2"/>
    </row>
    <row r="3" spans="2:8" x14ac:dyDescent="0.45">
      <c r="B3" s="1"/>
      <c r="C3" s="2" t="s">
        <v>3</v>
      </c>
      <c r="D3" s="2" t="s">
        <v>4</v>
      </c>
      <c r="E3" s="2"/>
      <c r="F3" s="2"/>
      <c r="G3" s="2"/>
      <c r="H3" s="2"/>
    </row>
    <row r="4" spans="2:8" x14ac:dyDescent="0.45">
      <c r="B4" s="1"/>
      <c r="C4" s="2" t="s">
        <v>5</v>
      </c>
      <c r="D4" s="2" t="s">
        <v>6</v>
      </c>
      <c r="E4" s="2"/>
      <c r="F4" s="2"/>
      <c r="G4" s="2"/>
      <c r="H4" s="2"/>
    </row>
    <row r="5" spans="2:8" x14ac:dyDescent="0.45">
      <c r="B5" s="1"/>
      <c r="C5" s="2"/>
      <c r="D5" s="2"/>
      <c r="E5" s="2"/>
      <c r="F5" s="2"/>
      <c r="G5" s="2"/>
      <c r="H5" s="2"/>
    </row>
    <row r="6" spans="2:8" x14ac:dyDescent="0.45">
      <c r="B6" s="778" t="s">
        <v>7</v>
      </c>
      <c r="C6" s="779"/>
      <c r="D6" s="779"/>
      <c r="E6" s="779"/>
      <c r="F6" s="779"/>
      <c r="G6" s="779"/>
      <c r="H6" s="780"/>
    </row>
    <row r="7" spans="2:8" ht="13.15" customHeight="1" x14ac:dyDescent="0.45">
      <c r="B7" s="3" t="s">
        <v>8</v>
      </c>
      <c r="C7" s="3" t="s">
        <v>9</v>
      </c>
      <c r="D7" s="3" t="s">
        <v>10</v>
      </c>
      <c r="E7" s="3" t="s">
        <v>11</v>
      </c>
      <c r="F7" s="3" t="s">
        <v>12</v>
      </c>
      <c r="G7" s="3" t="s">
        <v>13</v>
      </c>
      <c r="H7" s="3" t="s">
        <v>14</v>
      </c>
    </row>
    <row r="8" spans="2:8" ht="28.5" x14ac:dyDescent="0.45">
      <c r="B8" s="12" t="s">
        <v>15</v>
      </c>
      <c r="C8" s="6" t="s">
        <v>21</v>
      </c>
      <c r="D8" s="6" t="s">
        <v>47</v>
      </c>
      <c r="E8" s="6" t="s">
        <v>157</v>
      </c>
      <c r="F8" s="12">
        <v>10</v>
      </c>
      <c r="G8" s="12" t="s">
        <v>48</v>
      </c>
      <c r="H8" s="26">
        <v>120000000</v>
      </c>
    </row>
    <row r="9" spans="2:8" ht="28.5" x14ac:dyDescent="0.45">
      <c r="B9" s="12" t="s">
        <v>20</v>
      </c>
      <c r="C9" s="6" t="s">
        <v>21</v>
      </c>
      <c r="D9" s="6" t="s">
        <v>47</v>
      </c>
      <c r="E9" s="6" t="s">
        <v>158</v>
      </c>
      <c r="F9" s="12">
        <v>13</v>
      </c>
      <c r="G9" s="12" t="s">
        <v>48</v>
      </c>
      <c r="H9" s="26">
        <v>130000000</v>
      </c>
    </row>
    <row r="10" spans="2:8" ht="28.5" x14ac:dyDescent="0.45">
      <c r="B10" s="12" t="s">
        <v>25</v>
      </c>
      <c r="C10" s="6" t="s">
        <v>21</v>
      </c>
      <c r="D10" s="6" t="s">
        <v>47</v>
      </c>
      <c r="E10" s="6" t="s">
        <v>159</v>
      </c>
      <c r="F10" s="12">
        <v>3</v>
      </c>
      <c r="G10" s="12" t="s">
        <v>48</v>
      </c>
      <c r="H10" s="26">
        <v>30000000</v>
      </c>
    </row>
    <row r="11" spans="2:8" ht="28.5" x14ac:dyDescent="0.45">
      <c r="B11" s="12" t="s">
        <v>28</v>
      </c>
      <c r="C11" s="6" t="s">
        <v>21</v>
      </c>
      <c r="D11" s="6" t="s">
        <v>47</v>
      </c>
      <c r="E11" s="6" t="s">
        <v>160</v>
      </c>
      <c r="F11" s="12">
        <v>10</v>
      </c>
      <c r="G11" s="12" t="s">
        <v>48</v>
      </c>
      <c r="H11" s="26">
        <v>100000000</v>
      </c>
    </row>
    <row r="12" spans="2:8" ht="28.5" x14ac:dyDescent="0.45">
      <c r="B12" s="12" t="s">
        <v>30</v>
      </c>
      <c r="C12" s="6" t="s">
        <v>21</v>
      </c>
      <c r="D12" s="6" t="s">
        <v>47</v>
      </c>
      <c r="E12" s="6" t="s">
        <v>161</v>
      </c>
      <c r="F12" s="12">
        <v>13</v>
      </c>
      <c r="G12" s="12" t="s">
        <v>48</v>
      </c>
      <c r="H12" s="26">
        <v>120000000</v>
      </c>
    </row>
    <row r="13" spans="2:8" s="8" customFormat="1" ht="28.5" x14ac:dyDescent="0.45">
      <c r="B13" s="12" t="s">
        <v>32</v>
      </c>
      <c r="C13" s="6" t="s">
        <v>21</v>
      </c>
      <c r="D13" s="6" t="s">
        <v>162</v>
      </c>
      <c r="E13" s="6" t="s">
        <v>163</v>
      </c>
      <c r="F13" s="12">
        <v>100</v>
      </c>
      <c r="G13" s="12" t="s">
        <v>98</v>
      </c>
      <c r="H13" s="26">
        <v>75000000</v>
      </c>
    </row>
    <row r="14" spans="2:8" ht="42.75" x14ac:dyDescent="0.45">
      <c r="B14" s="12" t="s">
        <v>38</v>
      </c>
      <c r="C14" s="6" t="s">
        <v>21</v>
      </c>
      <c r="D14" s="6" t="s">
        <v>162</v>
      </c>
      <c r="E14" s="6" t="s">
        <v>164</v>
      </c>
      <c r="F14" s="12">
        <v>200</v>
      </c>
      <c r="G14" s="12" t="s">
        <v>98</v>
      </c>
      <c r="H14" s="26">
        <v>110000000</v>
      </c>
    </row>
    <row r="15" spans="2:8" ht="28.5" x14ac:dyDescent="0.45">
      <c r="B15" s="12" t="s">
        <v>42</v>
      </c>
      <c r="C15" s="6" t="s">
        <v>165</v>
      </c>
      <c r="D15" s="6" t="s">
        <v>166</v>
      </c>
      <c r="E15" s="6" t="s">
        <v>167</v>
      </c>
      <c r="F15" s="12">
        <v>1</v>
      </c>
      <c r="G15" s="12" t="s">
        <v>168</v>
      </c>
      <c r="H15" s="13">
        <v>40000000</v>
      </c>
    </row>
    <row r="16" spans="2:8" ht="28.5" x14ac:dyDescent="0.45">
      <c r="B16" s="12" t="s">
        <v>46</v>
      </c>
      <c r="C16" s="6" t="s">
        <v>165</v>
      </c>
      <c r="D16" s="6" t="s">
        <v>166</v>
      </c>
      <c r="E16" s="6" t="s">
        <v>169</v>
      </c>
      <c r="F16" s="12">
        <v>1</v>
      </c>
      <c r="G16" s="12" t="s">
        <v>168</v>
      </c>
      <c r="H16" s="13">
        <v>40000000</v>
      </c>
    </row>
    <row r="17" spans="2:8" ht="28.5" x14ac:dyDescent="0.45">
      <c r="B17" s="12" t="s">
        <v>49</v>
      </c>
      <c r="C17" s="6" t="s">
        <v>165</v>
      </c>
      <c r="D17" s="6" t="s">
        <v>166</v>
      </c>
      <c r="E17" s="6" t="s">
        <v>170</v>
      </c>
      <c r="F17" s="12">
        <v>1</v>
      </c>
      <c r="G17" s="12" t="s">
        <v>168</v>
      </c>
      <c r="H17" s="13">
        <v>40000000</v>
      </c>
    </row>
    <row r="18" spans="2:8" ht="28.5" x14ac:dyDescent="0.45">
      <c r="B18" s="12" t="s">
        <v>51</v>
      </c>
      <c r="C18" s="6" t="s">
        <v>21</v>
      </c>
      <c r="D18" s="6" t="s">
        <v>171</v>
      </c>
      <c r="E18" s="6" t="s">
        <v>172</v>
      </c>
      <c r="F18" s="12">
        <v>1</v>
      </c>
      <c r="G18" s="12" t="s">
        <v>35</v>
      </c>
      <c r="H18" s="13">
        <v>20000000</v>
      </c>
    </row>
    <row r="19" spans="2:8" ht="28.5" x14ac:dyDescent="0.45">
      <c r="B19" s="12" t="s">
        <v>117</v>
      </c>
      <c r="C19" s="6" t="s">
        <v>21</v>
      </c>
      <c r="D19" s="6" t="s">
        <v>171</v>
      </c>
      <c r="E19" s="6" t="s">
        <v>173</v>
      </c>
      <c r="F19" s="12">
        <v>1</v>
      </c>
      <c r="G19" s="12" t="s">
        <v>35</v>
      </c>
      <c r="H19" s="13">
        <v>20000000</v>
      </c>
    </row>
    <row r="20" spans="2:8" ht="28.5" x14ac:dyDescent="0.45">
      <c r="B20" s="12" t="s">
        <v>120</v>
      </c>
      <c r="C20" s="6" t="s">
        <v>21</v>
      </c>
      <c r="D20" s="6" t="s">
        <v>171</v>
      </c>
      <c r="E20" s="6" t="s">
        <v>174</v>
      </c>
      <c r="F20" s="12">
        <v>1</v>
      </c>
      <c r="G20" s="12" t="s">
        <v>35</v>
      </c>
      <c r="H20" s="13">
        <v>20000000</v>
      </c>
    </row>
    <row r="21" spans="2:8" ht="28.5" x14ac:dyDescent="0.45">
      <c r="B21" s="12" t="s">
        <v>122</v>
      </c>
      <c r="C21" s="6" t="s">
        <v>21</v>
      </c>
      <c r="D21" s="6" t="s">
        <v>171</v>
      </c>
      <c r="E21" s="6" t="s">
        <v>175</v>
      </c>
      <c r="F21" s="12">
        <v>1</v>
      </c>
      <c r="G21" s="12" t="s">
        <v>35</v>
      </c>
      <c r="H21" s="13">
        <v>20000000</v>
      </c>
    </row>
    <row r="22" spans="2:8" ht="28.5" x14ac:dyDescent="0.45">
      <c r="B22" s="12" t="s">
        <v>124</v>
      </c>
      <c r="C22" s="6" t="s">
        <v>16</v>
      </c>
      <c r="D22" s="6" t="s">
        <v>17</v>
      </c>
      <c r="E22" s="6" t="s">
        <v>176</v>
      </c>
      <c r="F22" s="12">
        <v>150</v>
      </c>
      <c r="G22" s="12" t="s">
        <v>98</v>
      </c>
      <c r="H22" s="13">
        <v>125000000</v>
      </c>
    </row>
    <row r="23" spans="2:8" ht="28.5" x14ac:dyDescent="0.45">
      <c r="B23" s="12" t="s">
        <v>126</v>
      </c>
      <c r="C23" s="6" t="s">
        <v>16</v>
      </c>
      <c r="D23" s="6" t="s">
        <v>17</v>
      </c>
      <c r="E23" s="6" t="s">
        <v>177</v>
      </c>
      <c r="F23" s="12">
        <v>75</v>
      </c>
      <c r="G23" s="12" t="s">
        <v>98</v>
      </c>
      <c r="H23" s="13">
        <v>70000000</v>
      </c>
    </row>
    <row r="24" spans="2:8" ht="28.5" x14ac:dyDescent="0.45">
      <c r="B24" s="12" t="s">
        <v>130</v>
      </c>
      <c r="C24" s="6" t="s">
        <v>16</v>
      </c>
      <c r="D24" s="6" t="s">
        <v>17</v>
      </c>
      <c r="E24" s="6" t="s">
        <v>178</v>
      </c>
      <c r="F24" s="12">
        <v>150</v>
      </c>
      <c r="G24" s="12" t="s">
        <v>98</v>
      </c>
      <c r="H24" s="13">
        <v>150000000</v>
      </c>
    </row>
    <row r="25" spans="2:8" ht="28.5" x14ac:dyDescent="0.45">
      <c r="B25" s="12" t="s">
        <v>133</v>
      </c>
      <c r="C25" s="6" t="s">
        <v>87</v>
      </c>
      <c r="D25" s="6" t="s">
        <v>179</v>
      </c>
      <c r="E25" s="6" t="s">
        <v>180</v>
      </c>
      <c r="F25" s="12">
        <v>1</v>
      </c>
      <c r="G25" s="12" t="s">
        <v>35</v>
      </c>
      <c r="H25" s="13">
        <v>92000000</v>
      </c>
    </row>
    <row r="26" spans="2:8" ht="28.5" x14ac:dyDescent="0.45">
      <c r="B26" s="12" t="s">
        <v>135</v>
      </c>
      <c r="C26" s="6" t="s">
        <v>16</v>
      </c>
      <c r="D26" s="6" t="s">
        <v>79</v>
      </c>
      <c r="E26" s="6" t="s">
        <v>181</v>
      </c>
      <c r="F26" s="12">
        <v>200</v>
      </c>
      <c r="G26" s="12" t="s">
        <v>98</v>
      </c>
      <c r="H26" s="13">
        <v>80000000</v>
      </c>
    </row>
    <row r="27" spans="2:8" ht="28.5" x14ac:dyDescent="0.45">
      <c r="B27" s="12" t="s">
        <v>182</v>
      </c>
      <c r="C27" s="6" t="s">
        <v>109</v>
      </c>
      <c r="D27" s="6" t="s">
        <v>183</v>
      </c>
      <c r="E27" s="6" t="s">
        <v>184</v>
      </c>
      <c r="F27" s="12">
        <v>17</v>
      </c>
      <c r="G27" s="12" t="s">
        <v>168</v>
      </c>
      <c r="H27" s="13">
        <v>34000000</v>
      </c>
    </row>
    <row r="28" spans="2:8" ht="28.5" x14ac:dyDescent="0.45">
      <c r="B28" s="12" t="s">
        <v>185</v>
      </c>
      <c r="C28" s="6" t="s">
        <v>109</v>
      </c>
      <c r="D28" s="6" t="s">
        <v>186</v>
      </c>
      <c r="E28" s="6" t="s">
        <v>184</v>
      </c>
      <c r="F28" s="12">
        <v>1</v>
      </c>
      <c r="G28" s="12" t="s">
        <v>168</v>
      </c>
      <c r="H28" s="13">
        <v>26000000</v>
      </c>
    </row>
    <row r="29" spans="2:8" ht="28.5" x14ac:dyDescent="0.45">
      <c r="B29" s="12" t="s">
        <v>187</v>
      </c>
      <c r="C29" s="6" t="s">
        <v>109</v>
      </c>
      <c r="D29" s="6" t="s">
        <v>188</v>
      </c>
      <c r="E29" s="6" t="s">
        <v>184</v>
      </c>
      <c r="F29" s="12">
        <v>4</v>
      </c>
      <c r="G29" s="12" t="s">
        <v>168</v>
      </c>
      <c r="H29" s="13">
        <v>8000000</v>
      </c>
    </row>
    <row r="30" spans="2:8" ht="28.5" x14ac:dyDescent="0.45">
      <c r="B30" s="12" t="s">
        <v>189</v>
      </c>
      <c r="C30" s="6" t="s">
        <v>16</v>
      </c>
      <c r="D30" s="6" t="s">
        <v>190</v>
      </c>
      <c r="E30" s="6" t="s">
        <v>184</v>
      </c>
      <c r="F30" s="12">
        <v>1</v>
      </c>
      <c r="G30" s="12" t="s">
        <v>168</v>
      </c>
      <c r="H30" s="13">
        <v>30000000</v>
      </c>
    </row>
    <row r="31" spans="2:8" x14ac:dyDescent="0.45">
      <c r="B31" s="12"/>
      <c r="C31" s="6"/>
      <c r="D31" s="6"/>
      <c r="E31" s="6"/>
      <c r="F31" s="12"/>
      <c r="G31" s="12"/>
      <c r="H31" s="13"/>
    </row>
    <row r="32" spans="2:8" ht="15" customHeight="1" x14ac:dyDescent="0.45">
      <c r="B32" s="761" t="s">
        <v>53</v>
      </c>
      <c r="C32" s="762"/>
      <c r="D32" s="762"/>
      <c r="E32" s="762"/>
      <c r="F32" s="762"/>
      <c r="G32" s="763"/>
      <c r="H32" s="15">
        <f>SUM(H8:H31)</f>
        <v>1500000000</v>
      </c>
    </row>
    <row r="33" spans="2:8" ht="15" customHeight="1" x14ac:dyDescent="0.45">
      <c r="B33" s="16"/>
      <c r="C33" s="16"/>
      <c r="D33" s="16"/>
      <c r="E33" s="16"/>
      <c r="F33" s="16"/>
      <c r="G33" s="16"/>
      <c r="H33" s="17"/>
    </row>
    <row r="34" spans="2:8" ht="15" customHeight="1" x14ac:dyDescent="0.45">
      <c r="B34" s="788"/>
      <c r="C34" s="788"/>
      <c r="D34" s="788"/>
      <c r="E34" s="788"/>
      <c r="F34" s="787" t="s">
        <v>54</v>
      </c>
      <c r="G34" s="787"/>
      <c r="H34" s="787"/>
    </row>
    <row r="35" spans="2:8" ht="15" customHeight="1" x14ac:dyDescent="0.45">
      <c r="B35" s="16"/>
      <c r="C35" s="16"/>
      <c r="D35" s="16"/>
      <c r="E35" s="16"/>
      <c r="F35" s="789"/>
      <c r="G35" s="789"/>
      <c r="H35" s="789"/>
    </row>
    <row r="36" spans="2:8" x14ac:dyDescent="0.45">
      <c r="B36" s="18"/>
      <c r="C36" s="19"/>
      <c r="D36" s="19"/>
      <c r="E36" s="19"/>
      <c r="F36" s="19"/>
      <c r="G36" s="18"/>
      <c r="H36" s="18"/>
    </row>
    <row r="37" spans="2:8" ht="15" customHeight="1" x14ac:dyDescent="0.45">
      <c r="B37" s="18"/>
      <c r="C37" s="20"/>
      <c r="D37" s="19"/>
      <c r="E37" s="19"/>
      <c r="F37" s="21"/>
      <c r="G37" s="21"/>
      <c r="H37" s="21"/>
    </row>
    <row r="38" spans="2:8" x14ac:dyDescent="0.45">
      <c r="B38" s="18"/>
      <c r="C38" s="790"/>
      <c r="D38" s="790"/>
      <c r="E38" s="790"/>
      <c r="F38" s="789" t="s">
        <v>191</v>
      </c>
      <c r="G38" s="789"/>
      <c r="H38" s="789"/>
    </row>
    <row r="39" spans="2:8" x14ac:dyDescent="0.45">
      <c r="B39" s="18"/>
      <c r="C39" s="790"/>
      <c r="D39" s="790"/>
      <c r="E39" s="790"/>
      <c r="F39" s="789"/>
      <c r="G39" s="789"/>
      <c r="H39" s="789"/>
    </row>
    <row r="40" spans="2:8" x14ac:dyDescent="0.45">
      <c r="B40" s="18"/>
      <c r="C40" s="790"/>
      <c r="D40" s="790"/>
      <c r="E40" s="790"/>
      <c r="F40" s="19"/>
      <c r="G40" s="19"/>
      <c r="H40" s="19"/>
    </row>
    <row r="41" spans="2:8" ht="15.75" x14ac:dyDescent="0.45">
      <c r="B41" s="18"/>
      <c r="C41" s="791"/>
      <c r="D41" s="791"/>
      <c r="E41" s="791"/>
      <c r="F41" s="789"/>
      <c r="G41" s="789"/>
      <c r="H41" s="789"/>
    </row>
    <row r="42" spans="2:8" x14ac:dyDescent="0.45">
      <c r="B42" s="18"/>
      <c r="C42" s="19"/>
      <c r="D42" s="19"/>
      <c r="E42" s="19"/>
      <c r="F42" s="19"/>
      <c r="G42" s="19"/>
      <c r="H42" s="19"/>
    </row>
    <row r="43" spans="2:8" x14ac:dyDescent="0.45">
      <c r="B43" s="22"/>
      <c r="C43" s="23"/>
      <c r="D43" s="23"/>
      <c r="E43" s="23"/>
      <c r="F43" s="23"/>
      <c r="G43" s="23"/>
      <c r="H43" s="23"/>
    </row>
    <row r="44" spans="2:8" x14ac:dyDescent="0.45">
      <c r="B44" s="22"/>
      <c r="C44" s="23"/>
      <c r="D44" s="23"/>
      <c r="E44" s="23"/>
      <c r="F44" s="787"/>
      <c r="G44" s="787"/>
      <c r="H44" s="787"/>
    </row>
    <row r="45" spans="2:8" x14ac:dyDescent="0.45">
      <c r="B45" s="22"/>
      <c r="C45" s="23"/>
      <c r="D45" s="23"/>
      <c r="E45" s="23"/>
      <c r="F45" s="23"/>
      <c r="G45" s="23"/>
      <c r="H45" s="23"/>
    </row>
    <row r="46" spans="2:8" x14ac:dyDescent="0.45">
      <c r="B46" s="22"/>
      <c r="C46" s="23"/>
      <c r="D46" s="23"/>
      <c r="E46" s="23"/>
      <c r="F46" s="23"/>
      <c r="G46" s="23"/>
      <c r="H46" s="23"/>
    </row>
    <row r="47" spans="2:8" x14ac:dyDescent="0.45">
      <c r="B47" s="22"/>
      <c r="C47" s="23"/>
      <c r="D47" s="23"/>
      <c r="E47" s="23"/>
      <c r="F47" s="23"/>
      <c r="G47" s="23"/>
      <c r="H47" s="23"/>
    </row>
    <row r="48" spans="2:8" x14ac:dyDescent="0.45">
      <c r="B48" s="22"/>
      <c r="C48" s="23"/>
      <c r="D48" s="23"/>
      <c r="E48" s="23"/>
    </row>
    <row r="49" spans="2:8" x14ac:dyDescent="0.45">
      <c r="B49" s="22"/>
      <c r="C49" s="23"/>
      <c r="D49" s="23"/>
      <c r="E49" s="23"/>
      <c r="F49" s="23"/>
      <c r="G49" s="23"/>
      <c r="H49" s="23"/>
    </row>
    <row r="50" spans="2:8" x14ac:dyDescent="0.45">
      <c r="B50" s="22"/>
      <c r="C50" s="23"/>
      <c r="D50" s="23"/>
      <c r="E50" s="23"/>
      <c r="F50" s="23"/>
      <c r="G50" s="23"/>
      <c r="H50" s="23"/>
    </row>
    <row r="51" spans="2:8" x14ac:dyDescent="0.45">
      <c r="B51" s="22"/>
      <c r="C51" s="23"/>
      <c r="D51" s="23"/>
      <c r="E51" s="23"/>
      <c r="F51" s="23"/>
      <c r="G51" s="23"/>
      <c r="H51" s="23"/>
    </row>
  </sheetData>
  <autoFilter ref="B7:H30" xr:uid="{3A46FB1C-C8BD-469F-877A-B6711D06F59A}"/>
  <mergeCells count="14">
    <mergeCell ref="F44:H44"/>
    <mergeCell ref="C38:E38"/>
    <mergeCell ref="F38:H38"/>
    <mergeCell ref="C39:E39"/>
    <mergeCell ref="F39:H39"/>
    <mergeCell ref="C40:E40"/>
    <mergeCell ref="C41:E41"/>
    <mergeCell ref="F41:H41"/>
    <mergeCell ref="F35:H35"/>
    <mergeCell ref="B1:H1"/>
    <mergeCell ref="B6:H6"/>
    <mergeCell ref="B32:G32"/>
    <mergeCell ref="B34:E34"/>
    <mergeCell ref="F34:H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GUSTI RZKY</vt:lpstr>
      <vt:lpstr>NENI</vt:lpstr>
      <vt:lpstr>WINDI</vt:lpstr>
      <vt:lpstr>M SYAHRIAL</vt:lpstr>
      <vt:lpstr>H RONAULI</vt:lpstr>
      <vt:lpstr>M RIZAL SIREGAR</vt:lpstr>
      <vt:lpstr>SISKA MONALISA</vt:lpstr>
      <vt:lpstr>HINDERA WAHYUDIN</vt:lpstr>
      <vt:lpstr>TARMIDI</vt:lpstr>
      <vt:lpstr>MAHMUD SIRRIE</vt:lpstr>
      <vt:lpstr>H MUNAJI</vt:lpstr>
      <vt:lpstr>DICKY EKA PUTRA</vt:lpstr>
      <vt:lpstr>EMI LASARI</vt:lpstr>
      <vt:lpstr>H NURKHAILIS</vt:lpstr>
      <vt:lpstr>INTAN</vt:lpstr>
      <vt:lpstr>LIANA</vt:lpstr>
      <vt:lpstr>Ir. SYAMSURI</vt:lpstr>
      <vt:lpstr>SUKARDI</vt:lpstr>
      <vt:lpstr>Ir.H.BASKORO</vt:lpstr>
      <vt:lpstr>QOMAL</vt:lpstr>
      <vt:lpstr>EMIR</vt:lpstr>
      <vt:lpstr>Hj. KHAIRIAH</vt:lpstr>
      <vt:lpstr>MARDIANA</vt:lpstr>
      <vt:lpstr>RIRIK</vt:lpstr>
      <vt:lpstr>Drh. H. EKO</vt:lpstr>
      <vt:lpstr>JON ROBERT</vt:lpstr>
      <vt:lpstr>HM FAUZAN</vt:lpstr>
      <vt:lpstr>SARTOMO</vt:lpstr>
      <vt:lpstr>H SLAMET RIYANTO</vt:lpstr>
      <vt:lpstr>TAUFIK RACHMAN</vt:lpstr>
      <vt:lpstr>DPUPR</vt:lpstr>
      <vt:lpstr>DINAS LH</vt:lpstr>
      <vt:lpstr>DINAS PERKIM</vt:lpstr>
      <vt:lpstr>SETDAKO BAG KESRA</vt:lpstr>
      <vt:lpstr>DISKOMINFO</vt:lpstr>
      <vt:lpstr>DISPORABUDPAR</vt:lpstr>
      <vt:lpstr>DISDIK</vt:lpstr>
      <vt:lpstr>DISDAGPERIN</vt:lpstr>
      <vt:lpstr>DKP3</vt:lpstr>
      <vt:lpstr>DP3APMP2KB</vt:lpstr>
      <vt:lpstr>DISHUB</vt:lpstr>
      <vt:lpstr>DINKOP UKM NAKER</vt:lpstr>
      <vt:lpstr>DINSOS</vt:lpstr>
      <vt:lpstr>SATPOL PP</vt:lpstr>
      <vt:lpstr>KEL. SUNGAI ULIN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julius heryadi</dc:creator>
  <cp:lastModifiedBy>julius heryadi</cp:lastModifiedBy>
  <dcterms:created xsi:type="dcterms:W3CDTF">2025-04-17T01:39:10Z</dcterms:created>
  <dcterms:modified xsi:type="dcterms:W3CDTF">2025-05-21T09:15:23Z</dcterms:modified>
</cp:coreProperties>
</file>